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Juridique\ACCES INFORMATION\1. SANTE\AI 2018\2018_AIS_08_Akpinar\"/>
    </mc:Choice>
  </mc:AlternateContent>
  <bookViews>
    <workbookView xWindow="0" yWindow="0" windowWidth="28800" windowHeight="11940"/>
  </bookViews>
  <sheets>
    <sheet name="FRQS" sheetId="4" r:id="rId1"/>
  </sheets>
  <definedNames>
    <definedName name="TableName">"Dummy"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3" i="4" l="1"/>
  <c r="F113" i="4"/>
  <c r="E113" i="4"/>
  <c r="D113" i="4"/>
  <c r="C113" i="4"/>
  <c r="G108" i="4"/>
  <c r="G114" i="4" s="1"/>
  <c r="F108" i="4"/>
  <c r="E108" i="4"/>
  <c r="D108" i="4"/>
  <c r="D114" i="4" s="1"/>
  <c r="C108" i="4"/>
  <c r="C114" i="4" s="1"/>
  <c r="G104" i="4"/>
  <c r="F104" i="4"/>
  <c r="E104" i="4"/>
  <c r="D104" i="4"/>
  <c r="C104" i="4"/>
  <c r="G101" i="4"/>
  <c r="F101" i="4"/>
  <c r="E101" i="4"/>
  <c r="D101" i="4"/>
  <c r="C101" i="4"/>
  <c r="G92" i="4"/>
  <c r="F92" i="4"/>
  <c r="E92" i="4"/>
  <c r="D92" i="4"/>
  <c r="C92" i="4"/>
  <c r="G86" i="4"/>
  <c r="F86" i="4"/>
  <c r="E86" i="4"/>
  <c r="D86" i="4"/>
  <c r="C86" i="4"/>
  <c r="G80" i="4"/>
  <c r="F80" i="4"/>
  <c r="E80" i="4"/>
  <c r="D80" i="4"/>
  <c r="C80" i="4"/>
  <c r="G76" i="4"/>
  <c r="F76" i="4"/>
  <c r="E76" i="4"/>
  <c r="D76" i="4"/>
  <c r="C76" i="4"/>
  <c r="G42" i="4"/>
  <c r="F42" i="4"/>
  <c r="E42" i="4"/>
  <c r="D42" i="4"/>
  <c r="C42" i="4"/>
  <c r="G36" i="4"/>
  <c r="G43" i="4" s="1"/>
  <c r="F36" i="4"/>
  <c r="E36" i="4"/>
  <c r="D36" i="4"/>
  <c r="D43" i="4" s="1"/>
  <c r="C36" i="4"/>
  <c r="C43" i="4" s="1"/>
  <c r="G25" i="4"/>
  <c r="G24" i="4"/>
  <c r="F24" i="4"/>
  <c r="E24" i="4"/>
  <c r="D24" i="4"/>
  <c r="C24" i="4"/>
  <c r="G19" i="4"/>
  <c r="F19" i="4"/>
  <c r="F25" i="4" s="1"/>
  <c r="E19" i="4"/>
  <c r="D19" i="4"/>
  <c r="C19" i="4"/>
  <c r="C25" i="4" s="1"/>
  <c r="F43" i="4" l="1"/>
  <c r="E43" i="4"/>
  <c r="F114" i="4"/>
  <c r="E87" i="4"/>
  <c r="D105" i="4"/>
  <c r="E114" i="4"/>
  <c r="D87" i="4"/>
  <c r="C105" i="4"/>
  <c r="G105" i="4"/>
  <c r="F105" i="4"/>
  <c r="E105" i="4"/>
  <c r="E25" i="4"/>
  <c r="D25" i="4"/>
  <c r="F87" i="4"/>
  <c r="C87" i="4"/>
  <c r="C115" i="4" s="1"/>
  <c r="G87" i="4"/>
  <c r="D115" i="4" l="1"/>
  <c r="G115" i="4"/>
  <c r="E115" i="4"/>
</calcChain>
</file>

<file path=xl/sharedStrings.xml><?xml version="1.0" encoding="utf-8"?>
<sst xmlns="http://schemas.openxmlformats.org/spreadsheetml/2006/main" count="128" uniqueCount="124">
  <si>
    <t>Programme</t>
  </si>
  <si>
    <t>2013-2014</t>
  </si>
  <si>
    <t>2014-2015</t>
  </si>
  <si>
    <t>2015-2016</t>
  </si>
  <si>
    <t>2016-2017</t>
  </si>
  <si>
    <t>Carrières en recherche</t>
  </si>
  <si>
    <t>Chercheurs-boursiers</t>
  </si>
  <si>
    <t>Chercheurs-boursiers cliniciens</t>
  </si>
  <si>
    <t>Chercheurs nationaux</t>
  </si>
  <si>
    <t>Bourses de carrière FRQ - IRSST en santé et en sécurité du travail</t>
  </si>
  <si>
    <t>Programme d'appui à la recherche pour les enseignants-chercheurs de collège</t>
  </si>
  <si>
    <t>Appui à la recherche en évaluation des technologies et des pratiques de pointe dans les CHU</t>
  </si>
  <si>
    <t>Chaire de recherche en santé publique appliquée</t>
  </si>
  <si>
    <t>Chaires de recherche</t>
  </si>
  <si>
    <t>Projets intersectoriels</t>
  </si>
  <si>
    <t>Subventions d'aide à la recherche</t>
  </si>
  <si>
    <t>Subventions de démarrage / Soutien à la recherche de bourses de carrière</t>
  </si>
  <si>
    <t>Établissement de jeunes chercheurs</t>
  </si>
  <si>
    <t>Établissement de jeunes chercheurs cliniciens</t>
  </si>
  <si>
    <t>Formation de la relève</t>
  </si>
  <si>
    <t>Formation de maîtrise</t>
  </si>
  <si>
    <t>Formation de maîtrise pour les détenteurs d'un diplôme professionnel</t>
  </si>
  <si>
    <t>Formation de maîtrise pour les étudiants en médecine (M.D.-M.Sc.)</t>
  </si>
  <si>
    <t>Formation de doctorat</t>
  </si>
  <si>
    <t>Formation de doctorat pour les détenteurs d'un diplôme professionnel</t>
  </si>
  <si>
    <t>Formation de doctorat pour les étudiants en médecine (M.D.-Ph.D.)</t>
  </si>
  <si>
    <t>Formation de doctorat - Bourses thématiques NE3LS (nanotechnologies)</t>
  </si>
  <si>
    <t>Formation postdoctorale Inserm (français)</t>
  </si>
  <si>
    <t>Formation en recherche post-diplôme professionnel (fellowship)</t>
  </si>
  <si>
    <t>Formation de recherche pour les médecins résidents - Formation de spécialité en recherche</t>
  </si>
  <si>
    <t>Formation de recherche pour les médecins résidents - Pré-chercheur-boursier</t>
  </si>
  <si>
    <t>Formation doctorale - Bourse Albert-Aguayo</t>
  </si>
  <si>
    <t>Subventions d'aide à la formation</t>
  </si>
  <si>
    <t>Subventions de démarrage / Soutien à la recherche de bourses de formation</t>
  </si>
  <si>
    <t>Subventions pour la formation en recherche dans le domaine de la santé - IRSC</t>
  </si>
  <si>
    <t>Projets de recherche</t>
  </si>
  <si>
    <t>Alliances stratégiques / Actions concertées</t>
  </si>
  <si>
    <t>Consortium pour le développement de la recherche en traumatologie - Volet 1</t>
  </si>
  <si>
    <t>Consortium pour le développement de la recherche en traumatologie - Volet 2</t>
  </si>
  <si>
    <t>Consortium pour le développement de la recherche en traumatologie - Volet 3</t>
  </si>
  <si>
    <t>Consortium pour le développement de la recherche en traumatologie - Volet 4</t>
  </si>
  <si>
    <t>Consortium pour le développement de la recherche en traumatologie - Divers</t>
  </si>
  <si>
    <t>Fonds d'innovation Pfizer-FRQS</t>
  </si>
  <si>
    <t>Fonds d'innovation Pfizer-FRQS sur la maladie d'Alzheimer et les maladies apparentées (Volet 1)</t>
  </si>
  <si>
    <t>Fonds d'innovation Pfizer-FRQS sur la maladie d'Alzheimer et les maladies apparentées (Volet 2)</t>
  </si>
  <si>
    <t>Fonds Pfizer-FRQS-MSSS sur les maladies chroniques</t>
  </si>
  <si>
    <t>Fonds d'innovation Pfizer-FRQS-MSSS</t>
  </si>
  <si>
    <t>Recherches en partenariat - Fondation Neuro Canada</t>
  </si>
  <si>
    <t>Recherches en partenariat - IRSC</t>
  </si>
  <si>
    <t>Recherches en partenariat - Société canadienne du cancer</t>
  </si>
  <si>
    <t>Recherches en environnement-cancer (GRePEC)</t>
  </si>
  <si>
    <t>Recherches en radiologie</t>
  </si>
  <si>
    <t>Recherches sur les services de santé (PASS) - FRQS / MSSS / IRSC</t>
  </si>
  <si>
    <t>Recherches sur les services de santé (PASS) - IRSC</t>
  </si>
  <si>
    <t>Recherches sur le cancer</t>
  </si>
  <si>
    <t>Recherches sur l'urgence et le continuum des soins - Volet 1</t>
  </si>
  <si>
    <t>Recherches sur la dégénérescence maculaire liée à l'âge (Programme DMLA)</t>
  </si>
  <si>
    <t>Soutien - Centre d'excellence</t>
  </si>
  <si>
    <t>Subventions générales</t>
  </si>
  <si>
    <t>Initiatives internationales</t>
  </si>
  <si>
    <t>Initiatives internationales - missions ponctuelles</t>
  </si>
  <si>
    <t>Recherches cliniques</t>
  </si>
  <si>
    <t>Recherches en médecine transfusionnelle, en greffe et en biovigilance  (Renouvellement)</t>
  </si>
  <si>
    <t>Recherches en santé des populations</t>
  </si>
  <si>
    <t>Recherches en santé et société</t>
  </si>
  <si>
    <t>Recherches en santé mentale</t>
  </si>
  <si>
    <t>Recherches sur la maladie d'Alzheimer et les maladies apparentées - Collaboration Québec - France - Canada</t>
  </si>
  <si>
    <t>Recherches sur l'urgence et le continuum des soins - Volet 2</t>
  </si>
  <si>
    <t>Échanges FRQS / NSFC (Chine) - missions ponctuelles</t>
  </si>
  <si>
    <t>Évaluation du réseau en cancérologie du Québec</t>
  </si>
  <si>
    <t>Promotion, diffusion et reconnaissance</t>
  </si>
  <si>
    <t>Étudiants-chercheurs étoiles</t>
  </si>
  <si>
    <t>Prix d'excellence des professionnels de recherche</t>
  </si>
  <si>
    <t>Prix pour l'organisation de conférences internationales / Palais des congrès de Montréal-FRQ</t>
  </si>
  <si>
    <t>Diffusion, valorisation et prix</t>
  </si>
  <si>
    <t>Regroupement de chercheurs</t>
  </si>
  <si>
    <t>Centres de recherche</t>
  </si>
  <si>
    <t>Groupes de recherche</t>
  </si>
  <si>
    <t>Réseaux thématiques de recherche</t>
  </si>
  <si>
    <t>Appui stratégique pour centres en émergence</t>
  </si>
  <si>
    <t>Appui stratégique pour instituts universitaires de 1re ligne en santé et services sociaux</t>
  </si>
  <si>
    <t>Soutien à la recherche clinique</t>
  </si>
  <si>
    <t>Consortium en innovations sociales et technologiques - Adaptation-réadaptation</t>
  </si>
  <si>
    <t>Recherche intersectorielle - Société inclusive et réadaptation</t>
  </si>
  <si>
    <t>Regroupements stratégiques - FRQNT</t>
  </si>
  <si>
    <t>Regroupements stratégiques - FRQSC</t>
  </si>
  <si>
    <t>Subventions de projets de développement stratégique innovants</t>
  </si>
  <si>
    <t>Total général</t>
  </si>
  <si>
    <t>2017-2018</t>
  </si>
  <si>
    <t>Bourse d'apprentissage en matière d'impact sur le système de santé FRQS/IRSC</t>
  </si>
  <si>
    <t>Chercheurs-boursiers de mérite</t>
  </si>
  <si>
    <t>Changements climatiques</t>
  </si>
  <si>
    <t>Changements démographiques</t>
  </si>
  <si>
    <t>Axes de programme</t>
  </si>
  <si>
    <t>Bourses de carrière</t>
  </si>
  <si>
    <t>Subventions de recherche</t>
  </si>
  <si>
    <t>sous-total Bourses de carrière</t>
  </si>
  <si>
    <t>sous-total Subventions de recherche</t>
  </si>
  <si>
    <t>Sous-total de l'axe Carrière en recherche</t>
  </si>
  <si>
    <t>sous-total Bourses de formation</t>
  </si>
  <si>
    <t>Bourses de formation</t>
  </si>
  <si>
    <t>Sous-total de l'axe Formation en relève</t>
  </si>
  <si>
    <t>Grands défis de société</t>
  </si>
  <si>
    <t>sous-total Grands défis de société</t>
  </si>
  <si>
    <t>sous-total Programmes de collaboration internationale</t>
  </si>
  <si>
    <t>Programmes de collaboration internationale</t>
  </si>
  <si>
    <t>Sous-total de l'axe Projets de recherche</t>
  </si>
  <si>
    <t>Bourses (prix)</t>
  </si>
  <si>
    <t>Subventions (diffusion, valorisation et prix)</t>
  </si>
  <si>
    <t>sous-total Bourses (prix)</t>
  </si>
  <si>
    <t>sous-total Subventions (diffusion, valorisation et prix)</t>
  </si>
  <si>
    <t>Sous-total de l'axe Promotion,diffusion et reconnaissance</t>
  </si>
  <si>
    <t>Groupes, centres et réseaux</t>
  </si>
  <si>
    <t>Autres regroupements</t>
  </si>
  <si>
    <t>Soutien aux activités de regroupements de chercheurs</t>
  </si>
  <si>
    <t>sous-total Groupes, centres et réseaux</t>
  </si>
  <si>
    <t>sous-total Autres regroupements</t>
  </si>
  <si>
    <t>sous-total Soutien aux activités des regroupements de chercheurs</t>
  </si>
  <si>
    <t>Sous-total de l'axe Regroupement de chercheurs</t>
  </si>
  <si>
    <t>Formation postdoctorale (citoyens canadiens domiciliés au Québec ou québécois)</t>
  </si>
  <si>
    <t>Formation postdoctorale (candidats non domiciliés au Québec)</t>
  </si>
  <si>
    <t>Financement accordé par le FRQS entre 2013-2014 et 2017-2018, par programme, excluant les FIR</t>
  </si>
  <si>
    <t>Note 1 : La présentation des données est proposée en fonction des répartitions en vigueur dans le rapport annuel 2017-2018 ; les sous-totaux peuvent donc présenter certains écarts compte tenu de cette méthode.</t>
  </si>
  <si>
    <t xml:space="preserve">Note 2 : Uniquement pour 2017-2018 : ce tableau ne tient pas compte des investissements liés aux programmes conjoints FRQ pour lesquels le FRQS n'est pas le Fonds gestionnaire (1 194 970 $, dont 83 421 $ en frais indirects de recherche).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</si>
</sst>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8"/>
      <color rgb="FF000000"/>
      <name val="Calibri"/>
      <family val="2"/>
      <scheme val="minor"/>
    </font>
    <font>
      <b/>
      <i/>
      <sz val="8"/>
      <color rgb="FFFFFFFF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0" tint="-0.14999847407452621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4" fillId="0" borderId="0"/>
    <xf numFmtId="44" fontId="3" fillId="0" borderId="0" applyFont="0" applyFill="0" applyBorder="0" applyAlignment="0" applyProtection="0"/>
    <xf numFmtId="0" fontId="1" fillId="0" borderId="0"/>
    <xf numFmtId="0" fontId="5" fillId="0" borderId="0"/>
  </cellStyleXfs>
  <cellXfs count="37">
    <xf numFmtId="0" fontId="0" fillId="0" borderId="0" xfId="0"/>
    <xf numFmtId="0" fontId="8" fillId="0" borderId="0" xfId="0" applyFont="1"/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7" fillId="4" borderId="0" xfId="0" applyFont="1" applyFill="1" applyAlignment="1">
      <alignment horizontal="left" vertical="center"/>
    </xf>
    <xf numFmtId="164" fontId="9" fillId="4" borderId="0" xfId="1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164" fontId="8" fillId="0" borderId="0" xfId="1" applyNumberFormat="1" applyFont="1" applyFill="1" applyAlignment="1">
      <alignment vertical="center"/>
    </xf>
    <xf numFmtId="164" fontId="8" fillId="0" borderId="0" xfId="1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0" fontId="10" fillId="7" borderId="0" xfId="0" applyFont="1" applyFill="1" applyAlignment="1">
      <alignment horizontal="right" vertical="center"/>
    </xf>
    <xf numFmtId="164" fontId="8" fillId="7" borderId="0" xfId="1" applyNumberFormat="1" applyFont="1" applyFill="1" applyAlignment="1">
      <alignment vertical="center"/>
    </xf>
    <xf numFmtId="164" fontId="8" fillId="4" borderId="0" xfId="1" applyNumberFormat="1" applyFont="1" applyFill="1" applyAlignment="1">
      <alignment vertical="center"/>
    </xf>
    <xf numFmtId="0" fontId="9" fillId="3" borderId="0" xfId="0" applyFont="1" applyFill="1" applyAlignment="1">
      <alignment horizontal="right" vertical="center"/>
    </xf>
    <xf numFmtId="164" fontId="9" fillId="3" borderId="0" xfId="1" applyNumberFormat="1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11" fillId="3" borderId="0" xfId="0" applyFont="1" applyFill="1" applyAlignment="1">
      <alignment horizontal="right" vertical="center"/>
    </xf>
    <xf numFmtId="0" fontId="12" fillId="3" borderId="0" xfId="0" applyFont="1" applyFill="1" applyAlignment="1">
      <alignment vertical="center"/>
    </xf>
    <xf numFmtId="0" fontId="13" fillId="9" borderId="0" xfId="2" applyFont="1" applyFill="1" applyBorder="1" applyAlignment="1">
      <alignment horizontal="right" vertical="center" wrapText="1"/>
    </xf>
    <xf numFmtId="0" fontId="8" fillId="5" borderId="0" xfId="0" applyFont="1" applyFill="1" applyAlignment="1">
      <alignment vertical="center"/>
    </xf>
    <xf numFmtId="164" fontId="8" fillId="5" borderId="0" xfId="1" applyNumberFormat="1" applyFont="1" applyFill="1" applyAlignment="1">
      <alignment vertical="center"/>
    </xf>
    <xf numFmtId="0" fontId="14" fillId="8" borderId="1" xfId="2" applyFont="1" applyFill="1" applyBorder="1" applyAlignment="1">
      <alignment horizontal="right" vertical="center" wrapText="1"/>
    </xf>
    <xf numFmtId="0" fontId="8" fillId="6" borderId="0" xfId="0" applyFont="1" applyFill="1" applyAlignment="1">
      <alignment vertical="center"/>
    </xf>
    <xf numFmtId="0" fontId="9" fillId="6" borderId="0" xfId="0" applyFont="1" applyFill="1" applyAlignment="1">
      <alignment vertical="center"/>
    </xf>
    <xf numFmtId="164" fontId="9" fillId="6" borderId="0" xfId="0" applyNumberFormat="1" applyFont="1" applyFill="1" applyAlignment="1">
      <alignment vertical="center"/>
    </xf>
    <xf numFmtId="0" fontId="8" fillId="3" borderId="2" xfId="0" applyFont="1" applyFill="1" applyBorder="1" applyAlignment="1">
      <alignment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</cellXfs>
  <cellStyles count="6">
    <cellStyle name="Monétaire" xfId="1" builtinId="4"/>
    <cellStyle name="Monétaire 2" xfId="3"/>
    <cellStyle name="Normal" xfId="0" builtinId="0"/>
    <cellStyle name="Normal 2" xfId="2"/>
    <cellStyle name="Normal 2 3" xfId="5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7"/>
  <sheetViews>
    <sheetView tabSelected="1" topLeftCell="A76" zoomScaleNormal="100" workbookViewId="0">
      <selection activeCell="H30" sqref="H30"/>
    </sheetView>
  </sheetViews>
  <sheetFormatPr baseColWidth="10" defaultColWidth="129.7109375" defaultRowHeight="11.25" x14ac:dyDescent="0.2"/>
  <cols>
    <col min="1" max="1" width="14.5703125" style="1" customWidth="1"/>
    <col min="2" max="2" width="94.140625" style="1" bestFit="1" customWidth="1"/>
    <col min="3" max="7" width="13.42578125" style="1" bestFit="1" customWidth="1"/>
    <col min="8" max="16384" width="129.7109375" style="1"/>
  </cols>
  <sheetData>
    <row r="1" spans="1:7" ht="12" x14ac:dyDescent="0.2">
      <c r="A1" s="36" t="s">
        <v>121</v>
      </c>
      <c r="B1" s="36"/>
      <c r="C1" s="36"/>
      <c r="D1" s="36"/>
      <c r="E1" s="36"/>
      <c r="F1" s="36"/>
      <c r="G1" s="36"/>
    </row>
    <row r="2" spans="1:7" ht="15" customHeight="1" x14ac:dyDescent="0.2">
      <c r="A2" s="2" t="s">
        <v>93</v>
      </c>
      <c r="B2" s="3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88</v>
      </c>
    </row>
    <row r="3" spans="1:7" x14ac:dyDescent="0.2">
      <c r="A3" s="5"/>
      <c r="B3" s="6" t="s">
        <v>100</v>
      </c>
      <c r="C3" s="7"/>
      <c r="D3" s="7"/>
      <c r="E3" s="7"/>
      <c r="F3" s="7"/>
      <c r="G3" s="7"/>
    </row>
    <row r="4" spans="1:7" x14ac:dyDescent="0.2">
      <c r="A4" s="32" t="s">
        <v>19</v>
      </c>
      <c r="B4" s="8" t="s">
        <v>20</v>
      </c>
      <c r="C4" s="9">
        <v>1399987</v>
      </c>
      <c r="D4" s="10">
        <v>1481248</v>
      </c>
      <c r="E4" s="10">
        <v>1852515</v>
      </c>
      <c r="F4" s="10">
        <v>1681230.0999999996</v>
      </c>
      <c r="G4" s="10">
        <v>1877508.0699999998</v>
      </c>
    </row>
    <row r="5" spans="1:7" x14ac:dyDescent="0.2">
      <c r="A5" s="32"/>
      <c r="B5" s="8" t="s">
        <v>21</v>
      </c>
      <c r="C5" s="9">
        <v>689920</v>
      </c>
      <c r="D5" s="10">
        <v>715848</v>
      </c>
      <c r="E5" s="10">
        <v>823374</v>
      </c>
      <c r="F5" s="10">
        <v>949959.17999999993</v>
      </c>
      <c r="G5" s="10">
        <v>1060185.9700000002</v>
      </c>
    </row>
    <row r="6" spans="1:7" x14ac:dyDescent="0.2">
      <c r="A6" s="32"/>
      <c r="B6" s="8" t="s">
        <v>22</v>
      </c>
      <c r="C6" s="9">
        <v>90000</v>
      </c>
      <c r="D6" s="10">
        <v>120000</v>
      </c>
      <c r="E6" s="10">
        <v>116250</v>
      </c>
      <c r="F6" s="10">
        <v>120000</v>
      </c>
      <c r="G6" s="10">
        <v>49998.96</v>
      </c>
    </row>
    <row r="7" spans="1:7" x14ac:dyDescent="0.2">
      <c r="A7" s="32"/>
      <c r="B7" s="8" t="s">
        <v>23</v>
      </c>
      <c r="C7" s="9">
        <v>5622243</v>
      </c>
      <c r="D7" s="10">
        <v>6233846</v>
      </c>
      <c r="E7" s="10">
        <v>6550838</v>
      </c>
      <c r="F7" s="10">
        <v>6968007.2899999991</v>
      </c>
      <c r="G7" s="10">
        <v>6819678.7799999975</v>
      </c>
    </row>
    <row r="8" spans="1:7" x14ac:dyDescent="0.2">
      <c r="A8" s="32"/>
      <c r="B8" s="8" t="s">
        <v>24</v>
      </c>
      <c r="C8" s="9">
        <v>1161241</v>
      </c>
      <c r="D8" s="10">
        <v>1148522</v>
      </c>
      <c r="E8" s="10">
        <v>1535059</v>
      </c>
      <c r="F8" s="10">
        <v>1437845.84</v>
      </c>
      <c r="G8" s="10">
        <v>1800822.0899999999</v>
      </c>
    </row>
    <row r="9" spans="1:7" x14ac:dyDescent="0.2">
      <c r="A9" s="32"/>
      <c r="B9" s="8" t="s">
        <v>25</v>
      </c>
      <c r="C9" s="9">
        <v>30000</v>
      </c>
      <c r="D9" s="10">
        <v>10000</v>
      </c>
      <c r="E9" s="10">
        <v>10000</v>
      </c>
      <c r="F9" s="10">
        <v>20000</v>
      </c>
      <c r="G9" s="10">
        <v>40000</v>
      </c>
    </row>
    <row r="10" spans="1:7" x14ac:dyDescent="0.2">
      <c r="A10" s="32"/>
      <c r="B10" s="8" t="s">
        <v>26</v>
      </c>
      <c r="C10" s="9">
        <v>20000</v>
      </c>
      <c r="D10" s="10"/>
      <c r="E10" s="10"/>
      <c r="F10" s="10"/>
      <c r="G10" s="10"/>
    </row>
    <row r="11" spans="1:7" x14ac:dyDescent="0.2">
      <c r="A11" s="32"/>
      <c r="B11" s="8" t="s">
        <v>119</v>
      </c>
      <c r="C11" s="9">
        <v>3922218</v>
      </c>
      <c r="D11" s="10">
        <v>3486903</v>
      </c>
      <c r="E11" s="10">
        <v>3588396</v>
      </c>
      <c r="F11" s="10">
        <v>3186543.7200000007</v>
      </c>
      <c r="G11" s="10">
        <v>3507102.1500000008</v>
      </c>
    </row>
    <row r="12" spans="1:7" x14ac:dyDescent="0.2">
      <c r="A12" s="32"/>
      <c r="B12" s="8" t="s">
        <v>120</v>
      </c>
      <c r="C12" s="9">
        <v>1587501</v>
      </c>
      <c r="D12" s="10">
        <v>1737502</v>
      </c>
      <c r="E12" s="10">
        <v>1885803</v>
      </c>
      <c r="F12" s="10">
        <v>1887502.5</v>
      </c>
      <c r="G12" s="10">
        <v>2168001.65</v>
      </c>
    </row>
    <row r="13" spans="1:7" x14ac:dyDescent="0.2">
      <c r="A13" s="32"/>
      <c r="B13" s="8" t="s">
        <v>27</v>
      </c>
      <c r="C13" s="9">
        <v>20000</v>
      </c>
      <c r="D13" s="10">
        <v>60000</v>
      </c>
      <c r="E13" s="10">
        <v>60000</v>
      </c>
      <c r="F13" s="10">
        <v>31059.3</v>
      </c>
      <c r="G13" s="10">
        <v>90000</v>
      </c>
    </row>
    <row r="14" spans="1:7" x14ac:dyDescent="0.2">
      <c r="A14" s="32"/>
      <c r="B14" s="8" t="s">
        <v>28</v>
      </c>
      <c r="C14" s="9">
        <v>199878</v>
      </c>
      <c r="D14" s="10">
        <v>130359</v>
      </c>
      <c r="E14" s="10">
        <v>198719</v>
      </c>
      <c r="F14" s="10">
        <v>129396</v>
      </c>
      <c r="G14" s="10">
        <v>161339.50000000003</v>
      </c>
    </row>
    <row r="15" spans="1:7" x14ac:dyDescent="0.2">
      <c r="A15" s="32"/>
      <c r="B15" s="11" t="s">
        <v>29</v>
      </c>
      <c r="C15" s="9">
        <v>180683</v>
      </c>
      <c r="D15" s="10">
        <v>120608</v>
      </c>
      <c r="E15" s="10">
        <v>181210</v>
      </c>
      <c r="F15" s="10">
        <v>240571.86</v>
      </c>
      <c r="G15" s="10">
        <v>300708.42</v>
      </c>
    </row>
    <row r="16" spans="1:7" x14ac:dyDescent="0.2">
      <c r="A16" s="32"/>
      <c r="B16" s="8" t="s">
        <v>30</v>
      </c>
      <c r="C16" s="9"/>
      <c r="D16" s="10">
        <v>225000</v>
      </c>
      <c r="E16" s="10"/>
      <c r="F16" s="10">
        <v>70000</v>
      </c>
      <c r="G16" s="10">
        <v>85000</v>
      </c>
    </row>
    <row r="17" spans="1:7" x14ac:dyDescent="0.2">
      <c r="A17" s="32"/>
      <c r="B17" s="8" t="s">
        <v>89</v>
      </c>
      <c r="C17" s="9"/>
      <c r="D17" s="10"/>
      <c r="E17" s="10"/>
      <c r="F17" s="10"/>
      <c r="G17" s="10">
        <v>90000</v>
      </c>
    </row>
    <row r="18" spans="1:7" x14ac:dyDescent="0.2">
      <c r="A18" s="32"/>
      <c r="B18" s="8" t="s">
        <v>31</v>
      </c>
      <c r="C18" s="9">
        <v>4000</v>
      </c>
      <c r="D18" s="10"/>
      <c r="E18" s="10"/>
      <c r="F18" s="10"/>
      <c r="G18" s="10"/>
    </row>
    <row r="19" spans="1:7" x14ac:dyDescent="0.2">
      <c r="A19" s="32"/>
      <c r="B19" s="12" t="s">
        <v>99</v>
      </c>
      <c r="C19" s="13">
        <f>SUM(C4:C18)</f>
        <v>14927671</v>
      </c>
      <c r="D19" s="13">
        <f t="shared" ref="D19:G19" si="0">SUM(D4:D18)</f>
        <v>15469836</v>
      </c>
      <c r="E19" s="13">
        <f t="shared" si="0"/>
        <v>16802164</v>
      </c>
      <c r="F19" s="13">
        <f t="shared" si="0"/>
        <v>16722115.789999999</v>
      </c>
      <c r="G19" s="13">
        <f t="shared" si="0"/>
        <v>18050345.59</v>
      </c>
    </row>
    <row r="20" spans="1:7" x14ac:dyDescent="0.2">
      <c r="A20" s="32"/>
      <c r="B20" s="6" t="s">
        <v>95</v>
      </c>
      <c r="C20" s="14"/>
      <c r="D20" s="14"/>
      <c r="E20" s="14"/>
      <c r="F20" s="14"/>
      <c r="G20" s="14"/>
    </row>
    <row r="21" spans="1:7" x14ac:dyDescent="0.2">
      <c r="A21" s="32"/>
      <c r="B21" s="8" t="s">
        <v>32</v>
      </c>
      <c r="C21" s="9">
        <v>275000</v>
      </c>
      <c r="D21" s="10">
        <v>258333</v>
      </c>
      <c r="E21" s="10">
        <v>175000</v>
      </c>
      <c r="F21" s="10">
        <v>100000</v>
      </c>
      <c r="G21" s="10">
        <v>40000</v>
      </c>
    </row>
    <row r="22" spans="1:7" x14ac:dyDescent="0.2">
      <c r="A22" s="32"/>
      <c r="B22" s="8" t="s">
        <v>33</v>
      </c>
      <c r="C22" s="9"/>
      <c r="D22" s="10">
        <v>90000</v>
      </c>
      <c r="E22" s="10"/>
      <c r="F22" s="10">
        <v>15000</v>
      </c>
      <c r="G22" s="10"/>
    </row>
    <row r="23" spans="1:7" x14ac:dyDescent="0.2">
      <c r="A23" s="32"/>
      <c r="B23" s="8" t="s">
        <v>34</v>
      </c>
      <c r="C23" s="9">
        <v>400000</v>
      </c>
      <c r="D23" s="10">
        <v>400000</v>
      </c>
      <c r="E23" s="10"/>
      <c r="F23" s="10"/>
      <c r="G23" s="10"/>
    </row>
    <row r="24" spans="1:7" x14ac:dyDescent="0.2">
      <c r="A24" s="29"/>
      <c r="B24" s="12" t="s">
        <v>97</v>
      </c>
      <c r="C24" s="13">
        <f>SUM(C21:C23)</f>
        <v>675000</v>
      </c>
      <c r="D24" s="13">
        <f t="shared" ref="D24:G24" si="1">SUM(D21:D23)</f>
        <v>748333</v>
      </c>
      <c r="E24" s="13">
        <f t="shared" si="1"/>
        <v>175000</v>
      </c>
      <c r="F24" s="13">
        <f t="shared" si="1"/>
        <v>115000</v>
      </c>
      <c r="G24" s="13">
        <f t="shared" si="1"/>
        <v>40000</v>
      </c>
    </row>
    <row r="25" spans="1:7" x14ac:dyDescent="0.2">
      <c r="A25" s="5"/>
      <c r="B25" s="15" t="s">
        <v>101</v>
      </c>
      <c r="C25" s="16">
        <f>C19+C24</f>
        <v>15602671</v>
      </c>
      <c r="D25" s="16">
        <f t="shared" ref="D25:G25" si="2">D19+D24</f>
        <v>16218169</v>
      </c>
      <c r="E25" s="16">
        <f t="shared" si="2"/>
        <v>16977164</v>
      </c>
      <c r="F25" s="16">
        <f t="shared" si="2"/>
        <v>16837115.789999999</v>
      </c>
      <c r="G25" s="16">
        <f t="shared" si="2"/>
        <v>18090345.59</v>
      </c>
    </row>
    <row r="26" spans="1:7" x14ac:dyDescent="0.2">
      <c r="A26" s="33" t="s">
        <v>5</v>
      </c>
      <c r="B26" s="17" t="s">
        <v>94</v>
      </c>
      <c r="C26" s="18"/>
      <c r="D26" s="18"/>
      <c r="E26" s="18"/>
      <c r="F26" s="18"/>
      <c r="G26" s="18"/>
    </row>
    <row r="27" spans="1:7" x14ac:dyDescent="0.2">
      <c r="A27" s="33"/>
      <c r="B27" s="8" t="s">
        <v>6</v>
      </c>
      <c r="C27" s="9">
        <v>15741462</v>
      </c>
      <c r="D27" s="10">
        <v>15963398</v>
      </c>
      <c r="E27" s="10">
        <v>15189086</v>
      </c>
      <c r="F27" s="10">
        <v>15922000.02</v>
      </c>
      <c r="G27" s="10">
        <v>17438502.5</v>
      </c>
    </row>
    <row r="28" spans="1:7" x14ac:dyDescent="0.2">
      <c r="A28" s="33"/>
      <c r="B28" s="8" t="s">
        <v>7</v>
      </c>
      <c r="C28" s="9">
        <v>4213225</v>
      </c>
      <c r="D28" s="10">
        <v>4451250</v>
      </c>
      <c r="E28" s="10">
        <v>4075596</v>
      </c>
      <c r="F28" s="10">
        <v>3993661.5</v>
      </c>
      <c r="G28" s="10">
        <v>4140001</v>
      </c>
    </row>
    <row r="29" spans="1:7" x14ac:dyDescent="0.2">
      <c r="A29" s="33"/>
      <c r="B29" s="8" t="s">
        <v>8</v>
      </c>
      <c r="C29" s="9">
        <v>630000</v>
      </c>
      <c r="D29" s="10">
        <v>575000</v>
      </c>
      <c r="E29" s="10">
        <v>390000</v>
      </c>
      <c r="F29" s="10">
        <v>210000</v>
      </c>
      <c r="G29" s="10">
        <v>120000</v>
      </c>
    </row>
    <row r="30" spans="1:7" x14ac:dyDescent="0.2">
      <c r="A30" s="33"/>
      <c r="B30" s="8" t="s">
        <v>90</v>
      </c>
      <c r="C30" s="9"/>
      <c r="D30" s="10"/>
      <c r="E30" s="10"/>
      <c r="F30" s="10"/>
      <c r="G30" s="10">
        <v>1300000</v>
      </c>
    </row>
    <row r="31" spans="1:7" x14ac:dyDescent="0.2">
      <c r="A31" s="33"/>
      <c r="B31" s="8" t="s">
        <v>9</v>
      </c>
      <c r="C31" s="9"/>
      <c r="D31" s="10"/>
      <c r="E31" s="10">
        <v>200510</v>
      </c>
      <c r="F31" s="10">
        <v>206984</v>
      </c>
      <c r="G31" s="10">
        <v>213290</v>
      </c>
    </row>
    <row r="32" spans="1:7" x14ac:dyDescent="0.2">
      <c r="A32" s="33"/>
      <c r="B32" s="8" t="s">
        <v>10</v>
      </c>
      <c r="C32" s="9"/>
      <c r="D32" s="10"/>
      <c r="E32" s="10">
        <v>147280</v>
      </c>
      <c r="F32" s="10">
        <v>241632.31</v>
      </c>
      <c r="G32" s="10">
        <v>269178.28000000003</v>
      </c>
    </row>
    <row r="33" spans="1:7" x14ac:dyDescent="0.2">
      <c r="A33" s="33"/>
      <c r="B33" s="11" t="s">
        <v>11</v>
      </c>
      <c r="C33" s="9">
        <v>195000</v>
      </c>
      <c r="D33" s="10">
        <v>195000</v>
      </c>
      <c r="E33" s="10">
        <v>295000</v>
      </c>
      <c r="F33" s="10">
        <v>360000</v>
      </c>
      <c r="G33" s="10">
        <v>360000</v>
      </c>
    </row>
    <row r="34" spans="1:7" x14ac:dyDescent="0.2">
      <c r="A34" s="33"/>
      <c r="B34" s="8" t="s">
        <v>12</v>
      </c>
      <c r="C34" s="9"/>
      <c r="D34" s="10">
        <v>50000</v>
      </c>
      <c r="E34" s="10">
        <v>50000</v>
      </c>
      <c r="F34" s="10">
        <v>40319</v>
      </c>
      <c r="G34" s="10"/>
    </row>
    <row r="35" spans="1:7" x14ac:dyDescent="0.2">
      <c r="A35" s="33"/>
      <c r="B35" s="8" t="s">
        <v>13</v>
      </c>
      <c r="C35" s="10"/>
      <c r="D35" s="10"/>
      <c r="E35" s="10">
        <v>400000</v>
      </c>
      <c r="F35" s="10">
        <v>800000</v>
      </c>
      <c r="G35" s="10"/>
    </row>
    <row r="36" spans="1:7" x14ac:dyDescent="0.2">
      <c r="A36" s="33"/>
      <c r="B36" s="12" t="s">
        <v>96</v>
      </c>
      <c r="C36" s="13">
        <f>SUM(C27:C35)</f>
        <v>20779687</v>
      </c>
      <c r="D36" s="13">
        <f t="shared" ref="D36:G36" si="3">SUM(D27:D35)</f>
        <v>21234648</v>
      </c>
      <c r="E36" s="13">
        <f t="shared" si="3"/>
        <v>20747472</v>
      </c>
      <c r="F36" s="13">
        <f t="shared" si="3"/>
        <v>21774596.829999998</v>
      </c>
      <c r="G36" s="13">
        <f t="shared" si="3"/>
        <v>23840971.780000001</v>
      </c>
    </row>
    <row r="37" spans="1:7" x14ac:dyDescent="0.2">
      <c r="A37" s="33"/>
      <c r="B37" s="6" t="s">
        <v>95</v>
      </c>
      <c r="C37" s="14"/>
      <c r="D37" s="14"/>
      <c r="E37" s="14"/>
      <c r="F37" s="14"/>
      <c r="G37" s="14"/>
    </row>
    <row r="38" spans="1:7" x14ac:dyDescent="0.2">
      <c r="A38" s="33"/>
      <c r="B38" s="8" t="s">
        <v>17</v>
      </c>
      <c r="C38" s="9">
        <v>1741600</v>
      </c>
      <c r="D38" s="10">
        <v>1975000</v>
      </c>
      <c r="E38" s="10">
        <v>2028750</v>
      </c>
      <c r="F38" s="10">
        <v>2142324.33</v>
      </c>
      <c r="G38" s="10">
        <v>2036815</v>
      </c>
    </row>
    <row r="39" spans="1:7" x14ac:dyDescent="0.2">
      <c r="A39" s="33"/>
      <c r="B39" s="8" t="s">
        <v>18</v>
      </c>
      <c r="C39" s="9">
        <v>575000</v>
      </c>
      <c r="D39" s="10">
        <v>640000</v>
      </c>
      <c r="E39" s="10">
        <v>680000</v>
      </c>
      <c r="F39" s="10">
        <v>750000</v>
      </c>
      <c r="G39" s="10">
        <v>735000</v>
      </c>
    </row>
    <row r="40" spans="1:7" x14ac:dyDescent="0.2">
      <c r="A40" s="33"/>
      <c r="B40" s="8" t="s">
        <v>15</v>
      </c>
      <c r="C40" s="9">
        <v>40000</v>
      </c>
      <c r="D40" s="10">
        <v>20000</v>
      </c>
      <c r="E40" s="10">
        <v>30000</v>
      </c>
      <c r="F40" s="10">
        <v>30000</v>
      </c>
      <c r="G40" s="10">
        <v>30000</v>
      </c>
    </row>
    <row r="41" spans="1:7" x14ac:dyDescent="0.2">
      <c r="A41" s="33"/>
      <c r="B41" s="8" t="s">
        <v>16</v>
      </c>
      <c r="C41" s="10"/>
      <c r="D41" s="10"/>
      <c r="E41" s="10">
        <v>75000</v>
      </c>
      <c r="F41" s="10">
        <v>75000</v>
      </c>
      <c r="G41" s="10">
        <v>75000</v>
      </c>
    </row>
    <row r="42" spans="1:7" x14ac:dyDescent="0.2">
      <c r="A42" s="33"/>
      <c r="B42" s="12" t="s">
        <v>97</v>
      </c>
      <c r="C42" s="13">
        <f>SUM(C38:C41)</f>
        <v>2356600</v>
      </c>
      <c r="D42" s="13">
        <f t="shared" ref="D42:G42" si="4">SUM(D38:D41)</f>
        <v>2635000</v>
      </c>
      <c r="E42" s="13">
        <f t="shared" si="4"/>
        <v>2813750</v>
      </c>
      <c r="F42" s="13">
        <f t="shared" si="4"/>
        <v>2997324.33</v>
      </c>
      <c r="G42" s="13">
        <f t="shared" si="4"/>
        <v>2876815</v>
      </c>
    </row>
    <row r="43" spans="1:7" x14ac:dyDescent="0.2">
      <c r="A43" s="34"/>
      <c r="B43" s="15" t="s">
        <v>98</v>
      </c>
      <c r="C43" s="16">
        <f>C36+C42</f>
        <v>23136287</v>
      </c>
      <c r="D43" s="16">
        <f>D36+D42</f>
        <v>23869648</v>
      </c>
      <c r="E43" s="16">
        <f>E36+E42</f>
        <v>23561222</v>
      </c>
      <c r="F43" s="16">
        <f>F36+F42</f>
        <v>24771921.159999996</v>
      </c>
      <c r="G43" s="16">
        <f>G36+G42</f>
        <v>26717786.780000001</v>
      </c>
    </row>
    <row r="44" spans="1:7" x14ac:dyDescent="0.2">
      <c r="A44" s="35" t="s">
        <v>35</v>
      </c>
      <c r="B44" s="17" t="s">
        <v>95</v>
      </c>
      <c r="C44" s="14"/>
      <c r="D44" s="14"/>
      <c r="E44" s="14"/>
      <c r="F44" s="14"/>
      <c r="G44" s="14"/>
    </row>
    <row r="45" spans="1:7" x14ac:dyDescent="0.2">
      <c r="A45" s="33"/>
      <c r="B45" s="8" t="s">
        <v>36</v>
      </c>
      <c r="C45" s="9">
        <v>6750</v>
      </c>
      <c r="D45" s="10">
        <v>80000</v>
      </c>
      <c r="E45" s="9">
        <v>130000</v>
      </c>
      <c r="F45" s="10">
        <v>141111</v>
      </c>
      <c r="G45" s="10"/>
    </row>
    <row r="46" spans="1:7" x14ac:dyDescent="0.2">
      <c r="A46" s="33"/>
      <c r="B46" s="8" t="s">
        <v>37</v>
      </c>
      <c r="C46" s="9">
        <v>255328</v>
      </c>
      <c r="D46" s="10">
        <v>222321</v>
      </c>
      <c r="E46" s="9">
        <v>246372</v>
      </c>
      <c r="F46" s="10">
        <v>298353</v>
      </c>
      <c r="G46" s="10">
        <v>520564</v>
      </c>
    </row>
    <row r="47" spans="1:7" x14ac:dyDescent="0.2">
      <c r="A47" s="33"/>
      <c r="B47" s="8" t="s">
        <v>38</v>
      </c>
      <c r="C47" s="9">
        <v>40000</v>
      </c>
      <c r="D47" s="10">
        <v>119594</v>
      </c>
      <c r="E47" s="9">
        <v>39998</v>
      </c>
      <c r="F47" s="10">
        <v>39990</v>
      </c>
      <c r="G47" s="10">
        <v>20000</v>
      </c>
    </row>
    <row r="48" spans="1:7" x14ac:dyDescent="0.2">
      <c r="A48" s="33"/>
      <c r="B48" s="8" t="s">
        <v>39</v>
      </c>
      <c r="C48" s="9">
        <v>74770</v>
      </c>
      <c r="D48" s="10">
        <v>73742</v>
      </c>
      <c r="E48" s="9">
        <v>49840</v>
      </c>
      <c r="F48" s="10">
        <v>149514</v>
      </c>
      <c r="G48" s="10">
        <v>149764</v>
      </c>
    </row>
    <row r="49" spans="1:7" x14ac:dyDescent="0.2">
      <c r="A49" s="33"/>
      <c r="B49" s="8" t="s">
        <v>40</v>
      </c>
      <c r="C49" s="9"/>
      <c r="D49" s="10">
        <v>35813</v>
      </c>
      <c r="E49" s="9">
        <v>19145</v>
      </c>
      <c r="F49" s="10">
        <v>32576</v>
      </c>
      <c r="G49" s="10">
        <v>48369</v>
      </c>
    </row>
    <row r="50" spans="1:7" x14ac:dyDescent="0.2">
      <c r="A50" s="33"/>
      <c r="B50" s="8" t="s">
        <v>41</v>
      </c>
      <c r="C50" s="9"/>
      <c r="D50" s="10"/>
      <c r="E50" s="9">
        <v>20000</v>
      </c>
      <c r="F50" s="10"/>
      <c r="G50" s="10">
        <v>2500</v>
      </c>
    </row>
    <row r="51" spans="1:7" x14ac:dyDescent="0.2">
      <c r="A51" s="33"/>
      <c r="B51" s="8" t="s">
        <v>42</v>
      </c>
      <c r="C51" s="9">
        <v>924031</v>
      </c>
      <c r="D51" s="10">
        <v>529439</v>
      </c>
      <c r="E51" s="9"/>
      <c r="F51" s="10"/>
      <c r="G51" s="10"/>
    </row>
    <row r="52" spans="1:7" x14ac:dyDescent="0.2">
      <c r="A52" s="33"/>
      <c r="B52" s="11" t="s">
        <v>43</v>
      </c>
      <c r="C52" s="9">
        <v>833076</v>
      </c>
      <c r="D52" s="10">
        <v>833244</v>
      </c>
      <c r="E52" s="9">
        <v>833217</v>
      </c>
      <c r="F52" s="10"/>
      <c r="G52" s="10">
        <v>100000</v>
      </c>
    </row>
    <row r="53" spans="1:7" x14ac:dyDescent="0.2">
      <c r="A53" s="33"/>
      <c r="B53" s="11" t="s">
        <v>44</v>
      </c>
      <c r="C53" s="9">
        <v>598763</v>
      </c>
      <c r="D53" s="10">
        <v>591846</v>
      </c>
      <c r="E53" s="9">
        <v>399883</v>
      </c>
      <c r="F53" s="10">
        <v>399882</v>
      </c>
      <c r="G53" s="10"/>
    </row>
    <row r="54" spans="1:7" x14ac:dyDescent="0.2">
      <c r="A54" s="33"/>
      <c r="B54" s="8" t="s">
        <v>45</v>
      </c>
      <c r="C54" s="9">
        <v>591563</v>
      </c>
      <c r="D54" s="10">
        <v>47026</v>
      </c>
      <c r="E54" s="9"/>
      <c r="F54" s="10"/>
      <c r="G54" s="10"/>
    </row>
    <row r="55" spans="1:7" x14ac:dyDescent="0.2">
      <c r="A55" s="33"/>
      <c r="B55" s="8" t="s">
        <v>46</v>
      </c>
      <c r="C55" s="9">
        <v>176687</v>
      </c>
      <c r="D55" s="10">
        <v>323108</v>
      </c>
      <c r="E55" s="9"/>
      <c r="F55" s="10"/>
      <c r="G55" s="10"/>
    </row>
    <row r="56" spans="1:7" x14ac:dyDescent="0.2">
      <c r="A56" s="33"/>
      <c r="B56" s="8" t="s">
        <v>14</v>
      </c>
      <c r="C56" s="9">
        <v>20000</v>
      </c>
      <c r="D56" s="10"/>
      <c r="E56" s="9"/>
      <c r="F56" s="10"/>
      <c r="G56" s="10"/>
    </row>
    <row r="57" spans="1:7" x14ac:dyDescent="0.2">
      <c r="A57" s="33"/>
      <c r="B57" s="8" t="s">
        <v>47</v>
      </c>
      <c r="C57" s="9">
        <v>100000</v>
      </c>
      <c r="D57" s="10">
        <v>100000</v>
      </c>
      <c r="E57" s="9">
        <v>150000</v>
      </c>
      <c r="F57" s="10">
        <v>50000</v>
      </c>
      <c r="G57" s="10">
        <v>50000</v>
      </c>
    </row>
    <row r="58" spans="1:7" x14ac:dyDescent="0.2">
      <c r="A58" s="33"/>
      <c r="B58" s="8" t="s">
        <v>48</v>
      </c>
      <c r="C58" s="9">
        <v>300000</v>
      </c>
      <c r="D58" s="10">
        <v>1981282</v>
      </c>
      <c r="E58" s="9">
        <v>1507756</v>
      </c>
      <c r="F58" s="10">
        <v>1650000</v>
      </c>
      <c r="G58" s="10">
        <v>400000</v>
      </c>
    </row>
    <row r="59" spans="1:7" x14ac:dyDescent="0.2">
      <c r="A59" s="33"/>
      <c r="B59" s="8" t="s">
        <v>49</v>
      </c>
      <c r="C59" s="9"/>
      <c r="D59" s="10"/>
      <c r="E59" s="9"/>
      <c r="F59" s="10">
        <v>50000</v>
      </c>
      <c r="G59" s="10">
        <v>50000</v>
      </c>
    </row>
    <row r="60" spans="1:7" x14ac:dyDescent="0.2">
      <c r="A60" s="33"/>
      <c r="B60" s="8" t="s">
        <v>50</v>
      </c>
      <c r="C60" s="9">
        <v>1310949</v>
      </c>
      <c r="D60" s="10">
        <v>949056</v>
      </c>
      <c r="E60" s="9">
        <v>640983</v>
      </c>
      <c r="F60" s="10">
        <v>285966</v>
      </c>
      <c r="G60" s="10">
        <v>97733</v>
      </c>
    </row>
    <row r="61" spans="1:7" x14ac:dyDescent="0.2">
      <c r="A61" s="33"/>
      <c r="B61" s="8" t="s">
        <v>51</v>
      </c>
      <c r="C61" s="9">
        <v>49711</v>
      </c>
      <c r="D61" s="10">
        <v>41646</v>
      </c>
      <c r="E61" s="9">
        <v>42059</v>
      </c>
      <c r="F61" s="10">
        <v>25000</v>
      </c>
      <c r="G61" s="10">
        <v>75000</v>
      </c>
    </row>
    <row r="62" spans="1:7" x14ac:dyDescent="0.2">
      <c r="A62" s="33"/>
      <c r="B62" s="8" t="s">
        <v>52</v>
      </c>
      <c r="C62" s="9"/>
      <c r="D62" s="10">
        <v>106609</v>
      </c>
      <c r="E62" s="9">
        <v>106441</v>
      </c>
      <c r="F62" s="10">
        <v>143110</v>
      </c>
      <c r="G62" s="10">
        <v>89832</v>
      </c>
    </row>
    <row r="63" spans="1:7" x14ac:dyDescent="0.2">
      <c r="A63" s="33"/>
      <c r="B63" s="8" t="s">
        <v>53</v>
      </c>
      <c r="C63" s="9">
        <v>80000</v>
      </c>
      <c r="D63" s="10"/>
      <c r="E63" s="9"/>
      <c r="F63" s="10"/>
      <c r="G63" s="10"/>
    </row>
    <row r="64" spans="1:7" x14ac:dyDescent="0.2">
      <c r="A64" s="33"/>
      <c r="B64" s="8" t="s">
        <v>54</v>
      </c>
      <c r="C64" s="9">
        <v>212150</v>
      </c>
      <c r="D64" s="10">
        <v>275495</v>
      </c>
      <c r="E64" s="9">
        <v>279574</v>
      </c>
      <c r="F64" s="10">
        <v>268721</v>
      </c>
      <c r="G64" s="10">
        <v>90879</v>
      </c>
    </row>
    <row r="65" spans="1:7" x14ac:dyDescent="0.2">
      <c r="A65" s="33"/>
      <c r="B65" s="8" t="s">
        <v>55</v>
      </c>
      <c r="C65" s="9">
        <v>401791</v>
      </c>
      <c r="D65" s="10">
        <v>400190</v>
      </c>
      <c r="E65" s="9">
        <v>497414</v>
      </c>
      <c r="F65" s="10">
        <v>538748</v>
      </c>
      <c r="G65" s="10">
        <v>359986</v>
      </c>
    </row>
    <row r="66" spans="1:7" x14ac:dyDescent="0.2">
      <c r="A66" s="33"/>
      <c r="B66" s="8" t="s">
        <v>56</v>
      </c>
      <c r="C66" s="9"/>
      <c r="D66" s="10"/>
      <c r="E66" s="9">
        <v>199448</v>
      </c>
      <c r="F66" s="10">
        <v>150000</v>
      </c>
      <c r="G66" s="10">
        <v>50000</v>
      </c>
    </row>
    <row r="67" spans="1:7" x14ac:dyDescent="0.2">
      <c r="A67" s="33"/>
      <c r="B67" s="8" t="s">
        <v>57</v>
      </c>
      <c r="C67" s="9"/>
      <c r="D67" s="10"/>
      <c r="E67" s="9"/>
      <c r="F67" s="10">
        <v>0</v>
      </c>
      <c r="G67" s="10">
        <v>0</v>
      </c>
    </row>
    <row r="68" spans="1:7" x14ac:dyDescent="0.2">
      <c r="A68" s="33"/>
      <c r="B68" s="8" t="s">
        <v>58</v>
      </c>
      <c r="C68" s="9"/>
      <c r="D68" s="10">
        <v>250000</v>
      </c>
      <c r="E68" s="9">
        <v>351199</v>
      </c>
      <c r="F68" s="10">
        <v>284767</v>
      </c>
      <c r="G68" s="10">
        <v>279875</v>
      </c>
    </row>
    <row r="69" spans="1:7" x14ac:dyDescent="0.2">
      <c r="A69" s="33"/>
      <c r="B69" s="8" t="s">
        <v>61</v>
      </c>
      <c r="C69" s="9">
        <v>661313</v>
      </c>
      <c r="D69" s="10">
        <v>321945</v>
      </c>
      <c r="E69" s="9">
        <v>89938</v>
      </c>
      <c r="F69" s="10"/>
      <c r="G69" s="10"/>
    </row>
    <row r="70" spans="1:7" x14ac:dyDescent="0.2">
      <c r="A70" s="33"/>
      <c r="B70" s="11" t="s">
        <v>62</v>
      </c>
      <c r="C70" s="9">
        <v>299729</v>
      </c>
      <c r="D70" s="10"/>
      <c r="E70" s="9"/>
      <c r="F70" s="10"/>
      <c r="G70" s="10"/>
    </row>
    <row r="71" spans="1:7" x14ac:dyDescent="0.2">
      <c r="A71" s="33"/>
      <c r="B71" s="8" t="s">
        <v>63</v>
      </c>
      <c r="C71" s="9">
        <v>564523</v>
      </c>
      <c r="D71" s="10">
        <v>295971</v>
      </c>
      <c r="E71" s="9">
        <v>58275</v>
      </c>
      <c r="F71" s="10"/>
      <c r="G71" s="10"/>
    </row>
    <row r="72" spans="1:7" x14ac:dyDescent="0.2">
      <c r="A72" s="33"/>
      <c r="B72" s="8" t="s">
        <v>64</v>
      </c>
      <c r="C72" s="9">
        <v>598106</v>
      </c>
      <c r="D72" s="10">
        <v>299978</v>
      </c>
      <c r="E72" s="9">
        <v>299978</v>
      </c>
      <c r="F72" s="10">
        <v>97878</v>
      </c>
      <c r="G72" s="10"/>
    </row>
    <row r="73" spans="1:7" x14ac:dyDescent="0.2">
      <c r="A73" s="33"/>
      <c r="B73" s="8" t="s">
        <v>65</v>
      </c>
      <c r="C73" s="9">
        <v>590406</v>
      </c>
      <c r="D73" s="10">
        <v>451898</v>
      </c>
      <c r="E73" s="9">
        <v>243000</v>
      </c>
      <c r="F73" s="10"/>
      <c r="G73" s="10"/>
    </row>
    <row r="74" spans="1:7" x14ac:dyDescent="0.2">
      <c r="A74" s="33"/>
      <c r="B74" s="8" t="s">
        <v>67</v>
      </c>
      <c r="C74" s="9"/>
      <c r="D74" s="10"/>
      <c r="E74" s="9">
        <v>19982</v>
      </c>
      <c r="F74" s="10">
        <v>19543</v>
      </c>
      <c r="G74" s="10"/>
    </row>
    <row r="75" spans="1:7" x14ac:dyDescent="0.2">
      <c r="A75" s="33"/>
      <c r="B75" s="8" t="s">
        <v>69</v>
      </c>
      <c r="C75" s="9">
        <v>147500</v>
      </c>
      <c r="D75" s="10">
        <v>149625</v>
      </c>
      <c r="E75" s="9">
        <v>147375</v>
      </c>
      <c r="F75" s="10"/>
      <c r="G75" s="10"/>
    </row>
    <row r="76" spans="1:7" x14ac:dyDescent="0.2">
      <c r="A76" s="33"/>
      <c r="B76" s="12" t="s">
        <v>97</v>
      </c>
      <c r="C76" s="13">
        <f>SUM(C45:C75)</f>
        <v>8837146</v>
      </c>
      <c r="D76" s="13">
        <f>SUM(D45:D75)</f>
        <v>8479828</v>
      </c>
      <c r="E76" s="13">
        <f>SUM(E45:E75)</f>
        <v>6371877</v>
      </c>
      <c r="F76" s="13">
        <f>SUM(F45:F75)</f>
        <v>4625159</v>
      </c>
      <c r="G76" s="13">
        <f>SUM(G45:G75)</f>
        <v>2384502</v>
      </c>
    </row>
    <row r="77" spans="1:7" x14ac:dyDescent="0.2">
      <c r="A77" s="33"/>
      <c r="B77" s="6" t="s">
        <v>102</v>
      </c>
      <c r="C77" s="14"/>
      <c r="D77" s="14"/>
      <c r="E77" s="14"/>
      <c r="F77" s="14"/>
      <c r="G77" s="14"/>
    </row>
    <row r="78" spans="1:7" x14ac:dyDescent="0.2">
      <c r="A78" s="33"/>
      <c r="B78" s="8" t="s">
        <v>91</v>
      </c>
      <c r="C78" s="10"/>
      <c r="D78" s="10"/>
      <c r="E78" s="10"/>
      <c r="F78" s="10"/>
      <c r="G78" s="10">
        <v>100000</v>
      </c>
    </row>
    <row r="79" spans="1:7" x14ac:dyDescent="0.2">
      <c r="A79" s="33"/>
      <c r="B79" s="8" t="s">
        <v>92</v>
      </c>
      <c r="C79" s="10"/>
      <c r="D79" s="10"/>
      <c r="E79" s="10"/>
      <c r="F79" s="10"/>
      <c r="G79" s="10">
        <v>950000</v>
      </c>
    </row>
    <row r="80" spans="1:7" x14ac:dyDescent="0.2">
      <c r="A80" s="33"/>
      <c r="B80" s="12" t="s">
        <v>103</v>
      </c>
      <c r="C80" s="13">
        <f t="shared" ref="C80:F80" si="5">SUM(C78:C79)</f>
        <v>0</v>
      </c>
      <c r="D80" s="13">
        <f t="shared" si="5"/>
        <v>0</v>
      </c>
      <c r="E80" s="13">
        <f t="shared" si="5"/>
        <v>0</v>
      </c>
      <c r="F80" s="13">
        <f t="shared" si="5"/>
        <v>0</v>
      </c>
      <c r="G80" s="13">
        <f>SUM(G78:G79)</f>
        <v>1050000</v>
      </c>
    </row>
    <row r="81" spans="1:7" x14ac:dyDescent="0.2">
      <c r="A81" s="33"/>
      <c r="B81" s="6" t="s">
        <v>105</v>
      </c>
      <c r="C81" s="14"/>
      <c r="D81" s="14"/>
      <c r="E81" s="14"/>
      <c r="F81" s="14"/>
      <c r="G81" s="14"/>
    </row>
    <row r="82" spans="1:7" x14ac:dyDescent="0.2">
      <c r="A82" s="33"/>
      <c r="B82" s="8" t="s">
        <v>68</v>
      </c>
      <c r="C82" s="9">
        <v>24200</v>
      </c>
      <c r="D82" s="10">
        <v>15827</v>
      </c>
      <c r="E82" s="10">
        <v>13669</v>
      </c>
      <c r="F82" s="10">
        <v>22021.27</v>
      </c>
      <c r="G82" s="10">
        <v>11000</v>
      </c>
    </row>
    <row r="83" spans="1:7" x14ac:dyDescent="0.2">
      <c r="A83" s="33"/>
      <c r="B83" s="8" t="s">
        <v>60</v>
      </c>
      <c r="C83" s="9">
        <v>998168</v>
      </c>
      <c r="D83" s="10">
        <v>1243741</v>
      </c>
      <c r="E83" s="10">
        <v>1672971</v>
      </c>
      <c r="F83" s="10">
        <v>40000</v>
      </c>
      <c r="G83" s="10">
        <v>43950.79</v>
      </c>
    </row>
    <row r="84" spans="1:7" x14ac:dyDescent="0.2">
      <c r="A84" s="33"/>
      <c r="B84" s="8" t="s">
        <v>59</v>
      </c>
      <c r="C84" s="9"/>
      <c r="D84" s="10"/>
      <c r="E84" s="10"/>
      <c r="F84" s="10">
        <v>1980684</v>
      </c>
      <c r="G84" s="10">
        <v>1320804</v>
      </c>
    </row>
    <row r="85" spans="1:7" x14ac:dyDescent="0.2">
      <c r="A85" s="33"/>
      <c r="B85" s="19" t="s">
        <v>66</v>
      </c>
      <c r="C85" s="9">
        <v>336878</v>
      </c>
      <c r="D85" s="9"/>
      <c r="E85" s="9">
        <v>57154</v>
      </c>
      <c r="F85" s="9"/>
      <c r="G85" s="9"/>
    </row>
    <row r="86" spans="1:7" x14ac:dyDescent="0.2">
      <c r="A86" s="33"/>
      <c r="B86" s="12" t="s">
        <v>104</v>
      </c>
      <c r="C86" s="13">
        <f>SUM(C82:C85)</f>
        <v>1359246</v>
      </c>
      <c r="D86" s="13">
        <f>SUM(D82:D85)</f>
        <v>1259568</v>
      </c>
      <c r="E86" s="13">
        <f>SUM(E82:E85)</f>
        <v>1743794</v>
      </c>
      <c r="F86" s="13">
        <f>SUM(F82:F84)</f>
        <v>2042705.27</v>
      </c>
      <c r="G86" s="13">
        <f>SUM(G82:G84)</f>
        <v>1375754.79</v>
      </c>
    </row>
    <row r="87" spans="1:7" x14ac:dyDescent="0.2">
      <c r="A87" s="34"/>
      <c r="B87" s="20" t="s">
        <v>106</v>
      </c>
      <c r="C87" s="16">
        <f>C86+C80+C76</f>
        <v>10196392</v>
      </c>
      <c r="D87" s="16">
        <f>D86+D80+D76</f>
        <v>9739396</v>
      </c>
      <c r="E87" s="16">
        <f>E86+E80+E76</f>
        <v>8115671</v>
      </c>
      <c r="F87" s="16">
        <f>F86+F80+F76</f>
        <v>6667864.2699999996</v>
      </c>
      <c r="G87" s="16">
        <f>G86+G80+G76</f>
        <v>4810256.79</v>
      </c>
    </row>
    <row r="88" spans="1:7" x14ac:dyDescent="0.2">
      <c r="A88" s="21"/>
      <c r="B88" s="6" t="s">
        <v>112</v>
      </c>
      <c r="C88" s="7"/>
      <c r="D88" s="7"/>
      <c r="E88" s="7"/>
      <c r="F88" s="7"/>
      <c r="G88" s="7"/>
    </row>
    <row r="89" spans="1:7" x14ac:dyDescent="0.2">
      <c r="A89" s="32" t="s">
        <v>75</v>
      </c>
      <c r="B89" s="8" t="s">
        <v>76</v>
      </c>
      <c r="C89" s="9">
        <v>27909024</v>
      </c>
      <c r="D89" s="10">
        <v>28427511</v>
      </c>
      <c r="E89" s="10">
        <v>28676257</v>
      </c>
      <c r="F89" s="10">
        <v>28676260</v>
      </c>
      <c r="G89" s="10">
        <v>32676257</v>
      </c>
    </row>
    <row r="90" spans="1:7" x14ac:dyDescent="0.2">
      <c r="A90" s="32"/>
      <c r="B90" s="8" t="s">
        <v>77</v>
      </c>
      <c r="C90" s="9">
        <v>2740000</v>
      </c>
      <c r="D90" s="10">
        <v>2740000</v>
      </c>
      <c r="E90" s="10">
        <v>2740000</v>
      </c>
      <c r="F90" s="10">
        <v>2740000</v>
      </c>
      <c r="G90" s="10">
        <v>1370000</v>
      </c>
    </row>
    <row r="91" spans="1:7" x14ac:dyDescent="0.2">
      <c r="A91" s="32"/>
      <c r="B91" s="8" t="s">
        <v>78</v>
      </c>
      <c r="C91" s="9">
        <v>10053757</v>
      </c>
      <c r="D91" s="10">
        <v>10759500</v>
      </c>
      <c r="E91" s="10">
        <v>10509500</v>
      </c>
      <c r="F91" s="10">
        <v>10608478.199999999</v>
      </c>
      <c r="G91" s="10">
        <v>11264350</v>
      </c>
    </row>
    <row r="92" spans="1:7" x14ac:dyDescent="0.2">
      <c r="A92" s="32"/>
      <c r="B92" s="22" t="s">
        <v>115</v>
      </c>
      <c r="C92" s="13">
        <f>SUM(C89:C91)</f>
        <v>40702781</v>
      </c>
      <c r="D92" s="13">
        <f t="shared" ref="D92:G92" si="6">SUM(D89:D91)</f>
        <v>41927011</v>
      </c>
      <c r="E92" s="13">
        <f t="shared" si="6"/>
        <v>41925757</v>
      </c>
      <c r="F92" s="13">
        <f t="shared" si="6"/>
        <v>42024738.200000003</v>
      </c>
      <c r="G92" s="13">
        <f t="shared" si="6"/>
        <v>45310607</v>
      </c>
    </row>
    <row r="93" spans="1:7" x14ac:dyDescent="0.2">
      <c r="A93" s="32"/>
      <c r="B93" s="17" t="s">
        <v>113</v>
      </c>
      <c r="C93" s="14"/>
      <c r="D93" s="14"/>
      <c r="E93" s="14"/>
      <c r="F93" s="14"/>
      <c r="G93" s="14"/>
    </row>
    <row r="94" spans="1:7" x14ac:dyDescent="0.2">
      <c r="A94" s="32"/>
      <c r="B94" s="8" t="s">
        <v>79</v>
      </c>
      <c r="C94" s="10"/>
      <c r="D94" s="10"/>
      <c r="E94" s="10">
        <v>100000</v>
      </c>
      <c r="F94" s="10">
        <v>100000</v>
      </c>
      <c r="G94" s="10">
        <v>100000</v>
      </c>
    </row>
    <row r="95" spans="1:7" x14ac:dyDescent="0.2">
      <c r="A95" s="32"/>
      <c r="B95" s="8" t="s">
        <v>80</v>
      </c>
      <c r="C95" s="10"/>
      <c r="D95" s="10"/>
      <c r="E95" s="10">
        <v>100000</v>
      </c>
      <c r="F95" s="10">
        <v>100000</v>
      </c>
      <c r="G95" s="10"/>
    </row>
    <row r="96" spans="1:7" x14ac:dyDescent="0.2">
      <c r="A96" s="32"/>
      <c r="B96" s="8" t="s">
        <v>82</v>
      </c>
      <c r="C96" s="10"/>
      <c r="D96" s="10"/>
      <c r="E96" s="10">
        <v>60000</v>
      </c>
      <c r="F96" s="10"/>
      <c r="G96" s="10"/>
    </row>
    <row r="97" spans="1:7" x14ac:dyDescent="0.2">
      <c r="A97" s="32"/>
      <c r="B97" s="8" t="s">
        <v>83</v>
      </c>
      <c r="C97" s="10"/>
      <c r="D97" s="10"/>
      <c r="E97" s="10"/>
      <c r="F97" s="10">
        <v>300000</v>
      </c>
      <c r="G97" s="10"/>
    </row>
    <row r="98" spans="1:7" x14ac:dyDescent="0.2">
      <c r="A98" s="32"/>
      <c r="B98" s="8" t="s">
        <v>84</v>
      </c>
      <c r="C98" s="10"/>
      <c r="D98" s="10"/>
      <c r="E98" s="10">
        <v>50000</v>
      </c>
      <c r="F98" s="10">
        <v>50000</v>
      </c>
      <c r="G98" s="10"/>
    </row>
    <row r="99" spans="1:7" x14ac:dyDescent="0.2">
      <c r="A99" s="32"/>
      <c r="B99" s="8" t="s">
        <v>85</v>
      </c>
      <c r="C99" s="10"/>
      <c r="D99" s="10"/>
      <c r="E99" s="10">
        <v>133030</v>
      </c>
      <c r="F99" s="10">
        <v>133030</v>
      </c>
      <c r="G99" s="10"/>
    </row>
    <row r="100" spans="1:7" x14ac:dyDescent="0.2">
      <c r="A100" s="32"/>
      <c r="B100" s="8" t="s">
        <v>86</v>
      </c>
      <c r="C100" s="9">
        <v>4349000</v>
      </c>
      <c r="D100" s="10">
        <v>2100000</v>
      </c>
      <c r="E100" s="10">
        <v>1050000</v>
      </c>
      <c r="F100" s="10"/>
      <c r="G100" s="10"/>
    </row>
    <row r="101" spans="1:7" x14ac:dyDescent="0.2">
      <c r="A101" s="32"/>
      <c r="B101" s="22" t="s">
        <v>116</v>
      </c>
      <c r="C101" s="13">
        <f>SUM(C94:C100)</f>
        <v>4349000</v>
      </c>
      <c r="D101" s="13">
        <f>SUM(D94:D100)</f>
        <v>2100000</v>
      </c>
      <c r="E101" s="13">
        <f>SUM(E94:E100)</f>
        <v>1493030</v>
      </c>
      <c r="F101" s="13">
        <f>SUM(F94:F100)</f>
        <v>683030</v>
      </c>
      <c r="G101" s="13">
        <f>SUM(G94:G100)</f>
        <v>100000</v>
      </c>
    </row>
    <row r="102" spans="1:7" x14ac:dyDescent="0.2">
      <c r="A102" s="32"/>
      <c r="B102" s="23" t="s">
        <v>114</v>
      </c>
      <c r="C102" s="24"/>
      <c r="D102" s="24"/>
      <c r="E102" s="24"/>
      <c r="F102" s="24"/>
      <c r="G102" s="24"/>
    </row>
    <row r="103" spans="1:7" x14ac:dyDescent="0.2">
      <c r="A103" s="32"/>
      <c r="B103" s="8" t="s">
        <v>81</v>
      </c>
      <c r="C103" s="10"/>
      <c r="D103" s="10">
        <v>295900</v>
      </c>
      <c r="E103" s="10">
        <v>245900</v>
      </c>
      <c r="F103" s="10">
        <v>249000</v>
      </c>
      <c r="G103" s="10">
        <v>49000</v>
      </c>
    </row>
    <row r="104" spans="1:7" x14ac:dyDescent="0.2">
      <c r="A104" s="5"/>
      <c r="B104" s="22" t="s">
        <v>117</v>
      </c>
      <c r="C104" s="13">
        <f>SUM(C103)</f>
        <v>0</v>
      </c>
      <c r="D104" s="13">
        <f t="shared" ref="D104:G104" si="7">SUM(D103)</f>
        <v>295900</v>
      </c>
      <c r="E104" s="13">
        <f t="shared" si="7"/>
        <v>245900</v>
      </c>
      <c r="F104" s="13">
        <f t="shared" si="7"/>
        <v>249000</v>
      </c>
      <c r="G104" s="13">
        <f t="shared" si="7"/>
        <v>49000</v>
      </c>
    </row>
    <row r="105" spans="1:7" x14ac:dyDescent="0.2">
      <c r="A105" s="29"/>
      <c r="B105" s="25" t="s">
        <v>118</v>
      </c>
      <c r="C105" s="16">
        <f>C92+C101+C104</f>
        <v>45051781</v>
      </c>
      <c r="D105" s="16">
        <f>D92+D101+D104</f>
        <v>44322911</v>
      </c>
      <c r="E105" s="16">
        <f>E92+E101+E104</f>
        <v>43664687</v>
      </c>
      <c r="F105" s="16">
        <f>F92+F101+F104</f>
        <v>42956768.200000003</v>
      </c>
      <c r="G105" s="16">
        <f>G92+G101+G104</f>
        <v>45459607</v>
      </c>
    </row>
    <row r="106" spans="1:7" x14ac:dyDescent="0.2">
      <c r="A106" s="5"/>
      <c r="B106" s="17" t="s">
        <v>107</v>
      </c>
      <c r="C106" s="14"/>
      <c r="D106" s="14"/>
      <c r="E106" s="14"/>
      <c r="F106" s="14"/>
      <c r="G106" s="14"/>
    </row>
    <row r="107" spans="1:7" x14ac:dyDescent="0.2">
      <c r="A107" s="32" t="s">
        <v>70</v>
      </c>
      <c r="B107" s="8" t="s">
        <v>71</v>
      </c>
      <c r="C107" s="9">
        <v>12000</v>
      </c>
      <c r="D107" s="10">
        <v>12000</v>
      </c>
      <c r="E107" s="10">
        <v>12000</v>
      </c>
      <c r="F107" s="10">
        <v>12000</v>
      </c>
      <c r="G107" s="10">
        <v>12000</v>
      </c>
    </row>
    <row r="108" spans="1:7" x14ac:dyDescent="0.2">
      <c r="A108" s="32"/>
      <c r="B108" s="12" t="s">
        <v>109</v>
      </c>
      <c r="C108" s="13">
        <f>SUM(C107)</f>
        <v>12000</v>
      </c>
      <c r="D108" s="13">
        <f t="shared" ref="D108:G108" si="8">SUM(D107)</f>
        <v>12000</v>
      </c>
      <c r="E108" s="13">
        <f t="shared" si="8"/>
        <v>12000</v>
      </c>
      <c r="F108" s="13">
        <f t="shared" si="8"/>
        <v>12000</v>
      </c>
      <c r="G108" s="13">
        <f t="shared" si="8"/>
        <v>12000</v>
      </c>
    </row>
    <row r="109" spans="1:7" x14ac:dyDescent="0.2">
      <c r="A109" s="32"/>
      <c r="B109" s="17" t="s">
        <v>108</v>
      </c>
      <c r="C109" s="14"/>
      <c r="D109" s="14"/>
      <c r="E109" s="14"/>
      <c r="F109" s="14"/>
      <c r="G109" s="14"/>
    </row>
    <row r="110" spans="1:7" x14ac:dyDescent="0.2">
      <c r="A110" s="32"/>
      <c r="B110" s="8" t="s">
        <v>72</v>
      </c>
      <c r="C110" s="10"/>
      <c r="D110" s="10"/>
      <c r="E110" s="10"/>
      <c r="F110" s="10">
        <v>5000</v>
      </c>
      <c r="G110" s="10">
        <v>5000</v>
      </c>
    </row>
    <row r="111" spans="1:7" x14ac:dyDescent="0.2">
      <c r="A111" s="32"/>
      <c r="B111" s="11" t="s">
        <v>73</v>
      </c>
      <c r="C111" s="10"/>
      <c r="D111" s="10"/>
      <c r="E111" s="10"/>
      <c r="F111" s="10">
        <v>30000</v>
      </c>
      <c r="G111" s="10">
        <v>30000</v>
      </c>
    </row>
    <row r="112" spans="1:7" x14ac:dyDescent="0.2">
      <c r="A112" s="32"/>
      <c r="B112" s="8" t="s">
        <v>74</v>
      </c>
      <c r="C112" s="9">
        <v>157317</v>
      </c>
      <c r="D112" s="10">
        <v>296755</v>
      </c>
      <c r="E112" s="10">
        <v>318129</v>
      </c>
      <c r="F112" s="10">
        <v>1336750.51</v>
      </c>
      <c r="G112" s="10">
        <v>542765.41</v>
      </c>
    </row>
    <row r="113" spans="1:7" x14ac:dyDescent="0.2">
      <c r="A113" s="5"/>
      <c r="B113" s="12" t="s">
        <v>110</v>
      </c>
      <c r="C113" s="13">
        <f>SUM(C110:C112)</f>
        <v>157317</v>
      </c>
      <c r="D113" s="13">
        <f t="shared" ref="D113:G113" si="9">SUM(D110:D112)</f>
        <v>296755</v>
      </c>
      <c r="E113" s="13">
        <f t="shared" si="9"/>
        <v>318129</v>
      </c>
      <c r="F113" s="13">
        <f t="shared" si="9"/>
        <v>1371750.51</v>
      </c>
      <c r="G113" s="13">
        <f t="shared" si="9"/>
        <v>577765.41</v>
      </c>
    </row>
    <row r="114" spans="1:7" x14ac:dyDescent="0.2">
      <c r="A114" s="21"/>
      <c r="B114" s="20" t="s">
        <v>111</v>
      </c>
      <c r="C114" s="16">
        <f>C108+C113</f>
        <v>169317</v>
      </c>
      <c r="D114" s="16">
        <f t="shared" ref="D114:G114" si="10">D108+D113</f>
        <v>308755</v>
      </c>
      <c r="E114" s="16">
        <f t="shared" si="10"/>
        <v>330129</v>
      </c>
      <c r="F114" s="16">
        <f t="shared" si="10"/>
        <v>1383750.51</v>
      </c>
      <c r="G114" s="16">
        <f t="shared" si="10"/>
        <v>589765.41</v>
      </c>
    </row>
    <row r="115" spans="1:7" x14ac:dyDescent="0.2">
      <c r="A115" s="26"/>
      <c r="B115" s="27" t="s">
        <v>87</v>
      </c>
      <c r="C115" s="28">
        <f>C43+C25+C87+C114+C105</f>
        <v>94156448</v>
      </c>
      <c r="D115" s="28">
        <f>D43+D25+D87+D114+D105</f>
        <v>94458879</v>
      </c>
      <c r="E115" s="28">
        <f>E43+E25+E87+E114+E105</f>
        <v>92648873</v>
      </c>
      <c r="F115" s="28">
        <v>92617421</v>
      </c>
      <c r="G115" s="28">
        <f>G43+G25+G87+G114+G105</f>
        <v>95667761.569999993</v>
      </c>
    </row>
    <row r="116" spans="1:7" x14ac:dyDescent="0.2">
      <c r="A116" s="30" t="s">
        <v>122</v>
      </c>
      <c r="B116" s="30"/>
      <c r="C116" s="30"/>
      <c r="D116" s="30"/>
      <c r="E116" s="30"/>
      <c r="F116" s="30"/>
      <c r="G116" s="30"/>
    </row>
    <row r="117" spans="1:7" x14ac:dyDescent="0.2">
      <c r="A117" s="31" t="s">
        <v>123</v>
      </c>
      <c r="B117" s="31"/>
      <c r="C117" s="31"/>
      <c r="D117" s="31"/>
      <c r="E117" s="31"/>
      <c r="F117" s="31"/>
      <c r="G117" s="31"/>
    </row>
  </sheetData>
  <mergeCells count="8">
    <mergeCell ref="A1:G1"/>
    <mergeCell ref="A116:G116"/>
    <mergeCell ref="A117:G117"/>
    <mergeCell ref="A4:A23"/>
    <mergeCell ref="A26:A43"/>
    <mergeCell ref="A44:A87"/>
    <mergeCell ref="A89:A103"/>
    <mergeCell ref="A107:A112"/>
  </mergeCells>
  <pageMargins left="0.70866141732283472" right="0.70866141732283472" top="1.1417322834645669" bottom="0.74803149606299213" header="0.31496062992125984" footer="0.31496062992125984"/>
  <pageSetup paperSize="3" scale="70" fitToHeight="0" orientation="portrait" r:id="rId1"/>
  <headerFooter>
    <oddHeader>&amp;L&amp;G</oddHeader>
    <oddFooter>&amp;L&amp;"-,Normal"&amp;8Matthieu Fortin, analyste de l'information
Service de la planification et de la performance, 2018-11-01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FRQS</vt:lpstr>
    </vt:vector>
  </TitlesOfParts>
  <Company>FRQS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dcaron</dc:creator>
  <cp:lastModifiedBy>Dupras-Leduc, Raphaëlle</cp:lastModifiedBy>
  <cp:lastPrinted>2018-11-01T19:49:21Z</cp:lastPrinted>
  <dcterms:created xsi:type="dcterms:W3CDTF">2018-10-23T17:53:13Z</dcterms:created>
  <dcterms:modified xsi:type="dcterms:W3CDTF">2018-11-02T19:01:20Z</dcterms:modified>
</cp:coreProperties>
</file>