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qgouvqcca-my.sharepoint.com/personal/raphaelle_dupras-leduc_frq_gouv_qc_ca/Documents/Temporaire/AI_Lee_Partage/"/>
    </mc:Choice>
  </mc:AlternateContent>
  <xr:revisionPtr revIDLastSave="0" documentId="8_{F47B6D48-C970-46E4-A9AE-CAA6CBFA03B4}" xr6:coauthVersionLast="47" xr6:coauthVersionMax="47" xr10:uidLastSave="{00000000-0000-0000-0000-000000000000}"/>
  <bookViews>
    <workbookView xWindow="-108" yWindow="-108" windowWidth="23256" windowHeight="12456" tabRatio="823" activeTab="5" xr2:uid="{00000000-000D-0000-FFFF-FFFF00000000}"/>
  </bookViews>
  <sheets>
    <sheet name="Valerie Orsat" sheetId="5" r:id="rId1"/>
    <sheet name="Chandra Madramootoo" sheetId="6" r:id="rId2"/>
    <sheet name="Matthew Joseph Kinsella" sheetId="7" r:id="rId3"/>
    <sheet name="Salwa Karboune" sheetId="8" r:id="rId4"/>
    <sheet name="Jan Franklin Adamowski" sheetId="9" r:id="rId5"/>
    <sheet name="Viacheslav Adamchuk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6" l="1"/>
  <c r="F8" i="6"/>
  <c r="F7" i="6"/>
  <c r="F22" i="6"/>
  <c r="F15" i="5"/>
  <c r="F14" i="5"/>
  <c r="F13" i="5"/>
  <c r="F12" i="5"/>
  <c r="F5" i="5"/>
  <c r="F4" i="5"/>
</calcChain>
</file>

<file path=xl/sharedStrings.xml><?xml version="1.0" encoding="utf-8"?>
<sst xmlns="http://schemas.openxmlformats.org/spreadsheetml/2006/main" count="226" uniqueCount="37">
  <si>
    <t>Programme</t>
  </si>
  <si>
    <t>Soutien aux équipes de recherche</t>
  </si>
  <si>
    <t>Projets de recherche orientée en partenariat / Environnement rural</t>
  </si>
  <si>
    <t>Projet de recherche en équipe</t>
  </si>
  <si>
    <t>Projets de recherche orientée en partenariat / Cyanobactéries</t>
  </si>
  <si>
    <t>Recherche et développement en agroenvironnement (IRDA)</t>
  </si>
  <si>
    <t>Demande</t>
  </si>
  <si>
    <t>Année</t>
  </si>
  <si>
    <t>Rôle dans l'équipe</t>
  </si>
  <si>
    <t>Regroupements stratégiques / Centres de recherche</t>
  </si>
  <si>
    <t>Cochercheur ou Cochercheuse</t>
  </si>
  <si>
    <t>NT</t>
  </si>
  <si>
    <t>Regroupements stratégiques / Regroupements de chercheurs</t>
  </si>
  <si>
    <t>SC</t>
  </si>
  <si>
    <t>Pôle de recherche et d’innovation - Volet Bioalimentaire</t>
  </si>
  <si>
    <t>Regroupements stratégiques / à maturation</t>
  </si>
  <si>
    <t>Programme de recherche en partenariat - Agriculture durable Volet 1 : Réseau</t>
  </si>
  <si>
    <t>Programme de recherche en partenariat - Agriculture durable</t>
  </si>
  <si>
    <t>Établissement de la relève professorale</t>
  </si>
  <si>
    <t>Responsable d'axe</t>
  </si>
  <si>
    <t>Pôle de recherche et d’innovation – Volet 2 - Programmation de recherche non traditionnelle</t>
  </si>
  <si>
    <t>Appel à projets Biodiversa+</t>
  </si>
  <si>
    <t>Réseau - Gestion des risques liés aux inondations</t>
  </si>
  <si>
    <t>Appel à projets AUF-FRQ</t>
  </si>
  <si>
    <t>Appel à projets Afrique francophone-Québec</t>
  </si>
  <si>
    <t>CHIST-ERA</t>
  </si>
  <si>
    <t>Chercheur principal</t>
  </si>
  <si>
    <t>Fonds / Secteur</t>
  </si>
  <si>
    <t>Cochercheur</t>
  </si>
  <si>
    <t>Commentaires</t>
  </si>
  <si>
    <t>105 000 $</t>
  </si>
  <si>
    <t>154 800  $</t>
  </si>
  <si>
    <t>Cette information provient de nos archives et pourrait avoir fait l'objet de modifications. Il peut y avoir un écart entre le montant indiqué et le montant réellement versé au chercheur.</t>
  </si>
  <si>
    <t>Montant de l'octroi au chercheur principal*</t>
  </si>
  <si>
    <t>Montant de l'octroi*</t>
  </si>
  <si>
    <t>*Les montantsincluent les frais indirects de recherche, lorsque cela est applicable</t>
  </si>
  <si>
    <t>*Les montants incluent les frais indirects de recherche, lorsque cela est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</si>
</sst>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&quot;$&quot;_ ;_ * \(#,##0.00\)\ &quot;$&quot;_ ;_ * &quot;-&quot;??_)\ &quot;$&quot;_ ;_ @_ "/>
    <numFmt numFmtId="165" formatCode="_ * #,##0_)\ &quot;$&quot;_ ;_ * \(#,##0\)\ &quot;$&quot;_ ;_ * &quot;-&quot;??_)\ &quot;$&quot;_ ;_ @_ "/>
  </numFmts>
  <fonts count="5" x14ac:knownFonts="1">
    <font>
      <sz val="11"/>
      <color indexed="8"/>
      <name val="Aptos Narrow"/>
      <family val="2"/>
      <scheme val="minor"/>
    </font>
    <font>
      <b/>
      <i/>
      <u/>
      <sz val="16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65" fontId="0" fillId="0" borderId="0" xfId="1" applyNumberFormat="1" applyFont="1" applyFill="1"/>
    <xf numFmtId="0" fontId="3" fillId="0" borderId="1" xfId="0" applyFont="1" applyBorder="1"/>
    <xf numFmtId="165" fontId="3" fillId="0" borderId="1" xfId="1" applyNumberFormat="1" applyFont="1" applyFill="1" applyBorder="1"/>
    <xf numFmtId="0" fontId="0" fillId="0" borderId="1" xfId="0" applyBorder="1"/>
    <xf numFmtId="165" fontId="0" fillId="0" borderId="1" xfId="1" applyNumberFormat="1" applyFont="1" applyFill="1" applyBorder="1"/>
    <xf numFmtId="0" fontId="0" fillId="0" borderId="1" xfId="0" applyBorder="1" applyAlignment="1">
      <alignment wrapText="1"/>
    </xf>
    <xf numFmtId="0" fontId="4" fillId="0" borderId="1" xfId="0" applyFont="1" applyBorder="1"/>
    <xf numFmtId="165" fontId="4" fillId="0" borderId="1" xfId="1" applyNumberFormat="1" applyFont="1" applyFill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0" xfId="0" applyFont="1"/>
    <xf numFmtId="165" fontId="4" fillId="0" borderId="0" xfId="1" applyNumberFormat="1" applyFont="1" applyFill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61AB-4F69-4C2F-92E7-7678F27D501D}">
  <dimension ref="A1:G20"/>
  <sheetViews>
    <sheetView workbookViewId="0">
      <selection activeCell="B17" sqref="B17"/>
    </sheetView>
  </sheetViews>
  <sheetFormatPr baseColWidth="10" defaultColWidth="11.5546875" defaultRowHeight="14.4" x14ac:dyDescent="0.3"/>
  <cols>
    <col min="2" max="2" width="61.44140625" customWidth="1"/>
    <col min="3" max="3" width="21.44140625" customWidth="1"/>
    <col min="4" max="4" width="16.6640625" customWidth="1"/>
    <col min="5" max="5" width="15.6640625" customWidth="1"/>
    <col min="6" max="6" width="39.44140625" style="2" customWidth="1"/>
    <col min="7" max="7" width="49.109375" customWidth="1"/>
  </cols>
  <sheetData>
    <row r="1" spans="1:7" ht="21" x14ac:dyDescent="0.4">
      <c r="A1" s="1" t="s">
        <v>26</v>
      </c>
    </row>
    <row r="3" spans="1:7" x14ac:dyDescent="0.3">
      <c r="A3" s="3" t="s">
        <v>6</v>
      </c>
      <c r="B3" s="3" t="s">
        <v>0</v>
      </c>
      <c r="C3" s="3" t="s">
        <v>8</v>
      </c>
      <c r="D3" s="3" t="s">
        <v>7</v>
      </c>
      <c r="E3" s="3" t="s">
        <v>27</v>
      </c>
      <c r="F3" s="4" t="s">
        <v>34</v>
      </c>
      <c r="G3" s="3" t="s">
        <v>29</v>
      </c>
    </row>
    <row r="4" spans="1:7" x14ac:dyDescent="0.3">
      <c r="A4" s="5">
        <v>190621</v>
      </c>
      <c r="B4" s="5" t="s">
        <v>3</v>
      </c>
      <c r="C4" s="5" t="s">
        <v>26</v>
      </c>
      <c r="D4" s="5">
        <v>2016</v>
      </c>
      <c r="E4" s="5" t="s">
        <v>11</v>
      </c>
      <c r="F4" s="6">
        <f>54000+60960+60960+14580</f>
        <v>190500</v>
      </c>
      <c r="G4" s="5"/>
    </row>
    <row r="5" spans="1:7" x14ac:dyDescent="0.3">
      <c r="A5" s="5">
        <v>325002</v>
      </c>
      <c r="B5" s="5" t="s">
        <v>3</v>
      </c>
      <c r="C5" s="5" t="s">
        <v>26</v>
      </c>
      <c r="D5" s="5">
        <v>2024</v>
      </c>
      <c r="E5" s="5" t="s">
        <v>11</v>
      </c>
      <c r="F5" s="6">
        <f>13500+50000+13500+50000+13500+50000</f>
        <v>190500</v>
      </c>
      <c r="G5" s="5"/>
    </row>
    <row r="8" spans="1:7" ht="21" x14ac:dyDescent="0.4">
      <c r="A8" s="1" t="s">
        <v>28</v>
      </c>
    </row>
    <row r="11" spans="1:7" x14ac:dyDescent="0.3">
      <c r="A11" s="3" t="s">
        <v>6</v>
      </c>
      <c r="B11" s="3" t="s">
        <v>0</v>
      </c>
      <c r="C11" s="3" t="s">
        <v>8</v>
      </c>
      <c r="D11" s="3" t="s">
        <v>7</v>
      </c>
      <c r="E11" s="3" t="s">
        <v>27</v>
      </c>
      <c r="F11" s="4" t="s">
        <v>33</v>
      </c>
      <c r="G11" s="3" t="s">
        <v>29</v>
      </c>
    </row>
    <row r="12" spans="1:7" x14ac:dyDescent="0.3">
      <c r="A12" s="5">
        <v>144409</v>
      </c>
      <c r="B12" s="5" t="s">
        <v>9</v>
      </c>
      <c r="C12" s="5" t="s">
        <v>10</v>
      </c>
      <c r="D12" s="5">
        <v>2012</v>
      </c>
      <c r="E12" s="5" t="s">
        <v>11</v>
      </c>
      <c r="F12" s="6">
        <f>368000+368000+460000+460000+460000+460000</f>
        <v>2576000</v>
      </c>
      <c r="G12" s="5"/>
    </row>
    <row r="13" spans="1:7" x14ac:dyDescent="0.3">
      <c r="A13" s="5">
        <v>148953</v>
      </c>
      <c r="B13" s="5" t="s">
        <v>3</v>
      </c>
      <c r="C13" s="5" t="s">
        <v>10</v>
      </c>
      <c r="D13" s="5">
        <v>2012</v>
      </c>
      <c r="E13" s="5" t="s">
        <v>11</v>
      </c>
      <c r="F13" s="6">
        <f>39500*3</f>
        <v>118500</v>
      </c>
      <c r="G13" s="5"/>
    </row>
    <row r="14" spans="1:7" x14ac:dyDescent="0.3">
      <c r="A14" s="5">
        <v>203315</v>
      </c>
      <c r="B14" s="5" t="s">
        <v>12</v>
      </c>
      <c r="C14" s="5" t="s">
        <v>10</v>
      </c>
      <c r="D14" s="5">
        <v>2018</v>
      </c>
      <c r="E14" s="5" t="s">
        <v>11</v>
      </c>
      <c r="F14" s="6">
        <f>2500+600000+60000+600000+(5*600000)</f>
        <v>4262500</v>
      </c>
      <c r="G14" s="5"/>
    </row>
    <row r="15" spans="1:7" x14ac:dyDescent="0.3">
      <c r="A15" s="5">
        <v>326563</v>
      </c>
      <c r="B15" s="5" t="s">
        <v>3</v>
      </c>
      <c r="C15" s="5" t="s">
        <v>10</v>
      </c>
      <c r="D15" s="5">
        <v>2024</v>
      </c>
      <c r="E15" s="5" t="s">
        <v>11</v>
      </c>
      <c r="F15" s="6">
        <f>(3*13500)+(3*50000)</f>
        <v>190500</v>
      </c>
      <c r="G15" s="5"/>
    </row>
    <row r="16" spans="1:7" x14ac:dyDescent="0.3">
      <c r="A16" s="5">
        <v>338085</v>
      </c>
      <c r="B16" s="5" t="s">
        <v>14</v>
      </c>
      <c r="C16" s="5" t="s">
        <v>10</v>
      </c>
      <c r="D16" s="5">
        <v>2023</v>
      </c>
      <c r="E16" s="5" t="s">
        <v>11</v>
      </c>
      <c r="F16" s="6">
        <v>600000</v>
      </c>
      <c r="G16" s="5"/>
    </row>
    <row r="17" spans="1:7" x14ac:dyDescent="0.3">
      <c r="A17" s="5">
        <v>341252</v>
      </c>
      <c r="B17" s="5" t="s">
        <v>15</v>
      </c>
      <c r="C17" s="5" t="s">
        <v>10</v>
      </c>
      <c r="D17" s="5">
        <v>2025</v>
      </c>
      <c r="E17" s="5" t="s">
        <v>11</v>
      </c>
      <c r="F17" s="6">
        <v>3000000</v>
      </c>
      <c r="G17" s="5"/>
    </row>
    <row r="19" spans="1:7" x14ac:dyDescent="0.3">
      <c r="A19" t="s">
        <v>36</v>
      </c>
    </row>
    <row r="20" spans="1:7" ht="21" x14ac:dyDescent="0.4">
      <c r="A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BCEE-CF76-4289-9FF0-B1391955B54A}">
  <dimension ref="A1:I29"/>
  <sheetViews>
    <sheetView topLeftCell="A5" workbookViewId="0">
      <selection activeCell="B21" sqref="B21"/>
    </sheetView>
  </sheetViews>
  <sheetFormatPr baseColWidth="10" defaultColWidth="11.5546875" defaultRowHeight="14.4" x14ac:dyDescent="0.3"/>
  <cols>
    <col min="2" max="2" width="57.33203125" customWidth="1"/>
    <col min="3" max="3" width="17.6640625" customWidth="1"/>
    <col min="6" max="6" width="39.5546875" style="2" customWidth="1"/>
    <col min="7" max="7" width="87" customWidth="1"/>
    <col min="9" max="9" width="14" style="2" bestFit="1" customWidth="1"/>
  </cols>
  <sheetData>
    <row r="1" spans="1:9" ht="21" x14ac:dyDescent="0.4">
      <c r="A1" s="1" t="s">
        <v>26</v>
      </c>
    </row>
    <row r="2" spans="1:9" ht="21" x14ac:dyDescent="0.4">
      <c r="A2" s="1"/>
    </row>
    <row r="3" spans="1:9" x14ac:dyDescent="0.3">
      <c r="A3" s="3" t="s">
        <v>6</v>
      </c>
      <c r="B3" s="3" t="s">
        <v>0</v>
      </c>
      <c r="C3" s="3" t="s">
        <v>8</v>
      </c>
      <c r="D3" s="3" t="s">
        <v>7</v>
      </c>
      <c r="E3" s="3" t="s">
        <v>27</v>
      </c>
      <c r="F3" s="4" t="s">
        <v>34</v>
      </c>
      <c r="G3" s="3" t="s">
        <v>29</v>
      </c>
    </row>
    <row r="4" spans="1:9" ht="28.8" x14ac:dyDescent="0.3">
      <c r="A4" s="5">
        <v>70703</v>
      </c>
      <c r="B4" s="5" t="s">
        <v>1</v>
      </c>
      <c r="C4" s="5" t="s">
        <v>26</v>
      </c>
      <c r="D4" s="5">
        <v>2001</v>
      </c>
      <c r="E4" s="5" t="s">
        <v>11</v>
      </c>
      <c r="F4" s="6">
        <f>3*94000</f>
        <v>282000</v>
      </c>
      <c r="G4" s="7" t="s">
        <v>32</v>
      </c>
    </row>
    <row r="5" spans="1:9" s="11" customFormat="1" x14ac:dyDescent="0.3">
      <c r="A5" s="8">
        <v>153584</v>
      </c>
      <c r="B5" s="8" t="s">
        <v>1</v>
      </c>
      <c r="C5" s="8" t="s">
        <v>26</v>
      </c>
      <c r="D5" s="8">
        <v>1992</v>
      </c>
      <c r="E5" s="8" t="s">
        <v>11</v>
      </c>
      <c r="F5" s="9" t="s">
        <v>30</v>
      </c>
      <c r="G5" s="10"/>
      <c r="I5" s="12"/>
    </row>
    <row r="6" spans="1:9" s="11" customFormat="1" x14ac:dyDescent="0.3">
      <c r="A6" s="8">
        <v>156813</v>
      </c>
      <c r="B6" s="8" t="s">
        <v>1</v>
      </c>
      <c r="C6" s="8" t="s">
        <v>26</v>
      </c>
      <c r="D6" s="8">
        <v>1995</v>
      </c>
      <c r="E6" s="8" t="s">
        <v>11</v>
      </c>
      <c r="F6" s="9" t="s">
        <v>31</v>
      </c>
      <c r="G6" s="10"/>
      <c r="I6" s="12"/>
    </row>
    <row r="7" spans="1:9" ht="28.8" x14ac:dyDescent="0.3">
      <c r="A7" s="5">
        <v>160083</v>
      </c>
      <c r="B7" s="5" t="s">
        <v>1</v>
      </c>
      <c r="C7" s="5" t="s">
        <v>26</v>
      </c>
      <c r="D7" s="5">
        <v>1998</v>
      </c>
      <c r="E7" s="5" t="s">
        <v>11</v>
      </c>
      <c r="F7" s="6">
        <f>3*70000</f>
        <v>210000</v>
      </c>
      <c r="G7" s="7" t="s">
        <v>32</v>
      </c>
    </row>
    <row r="8" spans="1:9" ht="28.8" x14ac:dyDescent="0.3">
      <c r="A8" s="5">
        <v>161513</v>
      </c>
      <c r="B8" s="5" t="s">
        <v>5</v>
      </c>
      <c r="C8" s="5" t="s">
        <v>26</v>
      </c>
      <c r="D8" s="5">
        <v>1999</v>
      </c>
      <c r="E8" s="5" t="s">
        <v>11</v>
      </c>
      <c r="F8" s="6">
        <f>114500+114500+85875+28625</f>
        <v>343500</v>
      </c>
      <c r="G8" s="7" t="s">
        <v>32</v>
      </c>
    </row>
    <row r="9" spans="1:9" x14ac:dyDescent="0.3">
      <c r="A9" s="5">
        <v>101847</v>
      </c>
      <c r="B9" s="5" t="s">
        <v>2</v>
      </c>
      <c r="C9" s="5" t="s">
        <v>26</v>
      </c>
      <c r="D9" s="5">
        <v>2004</v>
      </c>
      <c r="E9" s="5" t="s">
        <v>11</v>
      </c>
      <c r="F9" s="6">
        <v>135000</v>
      </c>
      <c r="G9" s="5"/>
    </row>
    <row r="10" spans="1:9" x14ac:dyDescent="0.3">
      <c r="A10" s="5">
        <v>116383</v>
      </c>
      <c r="B10" s="5" t="s">
        <v>3</v>
      </c>
      <c r="C10" s="5" t="s">
        <v>26</v>
      </c>
      <c r="D10" s="5">
        <v>2007</v>
      </c>
      <c r="E10" s="5" t="s">
        <v>11</v>
      </c>
      <c r="F10" s="6">
        <v>129000</v>
      </c>
      <c r="G10" s="5"/>
    </row>
    <row r="11" spans="1:9" x14ac:dyDescent="0.3">
      <c r="A11" s="5">
        <v>130646</v>
      </c>
      <c r="B11" s="5" t="s">
        <v>4</v>
      </c>
      <c r="C11" s="5" t="s">
        <v>26</v>
      </c>
      <c r="D11" s="5">
        <v>2009</v>
      </c>
      <c r="E11" s="5" t="s">
        <v>11</v>
      </c>
      <c r="F11" s="6">
        <v>200000</v>
      </c>
      <c r="G11" s="5"/>
    </row>
    <row r="14" spans="1:9" ht="21" x14ac:dyDescent="0.4">
      <c r="A14" s="1" t="s">
        <v>28</v>
      </c>
    </row>
    <row r="17" spans="1:9" x14ac:dyDescent="0.3">
      <c r="A17" s="3" t="s">
        <v>6</v>
      </c>
      <c r="B17" s="3" t="s">
        <v>0</v>
      </c>
      <c r="C17" s="3" t="s">
        <v>8</v>
      </c>
      <c r="D17" s="3" t="s">
        <v>7</v>
      </c>
      <c r="E17" s="3" t="s">
        <v>27</v>
      </c>
      <c r="F17" s="4" t="s">
        <v>33</v>
      </c>
      <c r="G17" s="3" t="s">
        <v>29</v>
      </c>
    </row>
    <row r="18" spans="1:9" x14ac:dyDescent="0.3">
      <c r="A18" s="5">
        <v>95487</v>
      </c>
      <c r="B18" s="5" t="s">
        <v>9</v>
      </c>
      <c r="C18" s="5" t="s">
        <v>10</v>
      </c>
      <c r="D18" s="5">
        <v>2005</v>
      </c>
      <c r="E18" s="5" t="s">
        <v>11</v>
      </c>
      <c r="F18" s="6">
        <v>2034863</v>
      </c>
      <c r="G18" s="5"/>
    </row>
    <row r="19" spans="1:9" x14ac:dyDescent="0.3">
      <c r="A19" s="5">
        <v>118971</v>
      </c>
      <c r="B19" s="5" t="s">
        <v>3</v>
      </c>
      <c r="C19" s="5" t="s">
        <v>10</v>
      </c>
      <c r="D19" s="5">
        <v>2008</v>
      </c>
      <c r="E19" s="5" t="s">
        <v>11</v>
      </c>
      <c r="F19" s="6">
        <v>195600</v>
      </c>
      <c r="G19" s="5"/>
    </row>
    <row r="20" spans="1:9" x14ac:dyDescent="0.3">
      <c r="A20" s="5">
        <v>144429</v>
      </c>
      <c r="B20" s="5" t="s">
        <v>9</v>
      </c>
      <c r="C20" s="5" t="s">
        <v>10</v>
      </c>
      <c r="D20" s="5">
        <v>2012</v>
      </c>
      <c r="E20" s="5" t="s">
        <v>11</v>
      </c>
      <c r="F20" s="6">
        <v>300000</v>
      </c>
      <c r="G20" s="5"/>
    </row>
    <row r="21" spans="1:9" x14ac:dyDescent="0.3">
      <c r="A21" s="5">
        <v>174335</v>
      </c>
      <c r="B21" s="5" t="s">
        <v>3</v>
      </c>
      <c r="C21" s="5" t="s">
        <v>10</v>
      </c>
      <c r="D21" s="5">
        <v>2014</v>
      </c>
      <c r="E21" s="5" t="s">
        <v>11</v>
      </c>
      <c r="F21" s="6">
        <v>141298</v>
      </c>
      <c r="G21" s="5"/>
    </row>
    <row r="22" spans="1:9" x14ac:dyDescent="0.3">
      <c r="A22" s="5">
        <v>309895</v>
      </c>
      <c r="B22" s="5" t="s">
        <v>16</v>
      </c>
      <c r="C22" s="5" t="s">
        <v>10</v>
      </c>
      <c r="D22" s="5">
        <v>2022</v>
      </c>
      <c r="E22" s="5" t="s">
        <v>11</v>
      </c>
      <c r="F22" s="6">
        <f>371000+371000+5000+371000+374500+403700</f>
        <v>1896200</v>
      </c>
      <c r="G22" s="5"/>
    </row>
    <row r="23" spans="1:9" x14ac:dyDescent="0.3">
      <c r="A23" s="5">
        <v>322642</v>
      </c>
      <c r="B23" s="5" t="s">
        <v>17</v>
      </c>
      <c r="C23" s="5" t="s">
        <v>10</v>
      </c>
      <c r="D23" s="5">
        <v>2023</v>
      </c>
      <c r="E23" s="5" t="s">
        <v>11</v>
      </c>
      <c r="F23" s="6">
        <v>1269980</v>
      </c>
      <c r="G23" s="5"/>
    </row>
    <row r="24" spans="1:9" x14ac:dyDescent="0.3">
      <c r="A24" s="5">
        <v>337233</v>
      </c>
      <c r="B24" s="5" t="s">
        <v>17</v>
      </c>
      <c r="C24" s="5" t="s">
        <v>10</v>
      </c>
      <c r="D24" s="5">
        <v>2024</v>
      </c>
      <c r="E24" s="5" t="s">
        <v>11</v>
      </c>
      <c r="F24" s="6">
        <v>952496</v>
      </c>
      <c r="G24" s="5"/>
    </row>
    <row r="26" spans="1:9" x14ac:dyDescent="0.3">
      <c r="A26" t="s">
        <v>36</v>
      </c>
    </row>
    <row r="27" spans="1:9" ht="21" x14ac:dyDescent="0.4">
      <c r="A27" s="1"/>
      <c r="I27"/>
    </row>
    <row r="28" spans="1:9" x14ac:dyDescent="0.3">
      <c r="I28"/>
    </row>
    <row r="29" spans="1:9" x14ac:dyDescent="0.3">
      <c r="I2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9D17A-9649-4C8A-AD74-69531A5AE69E}">
  <dimension ref="A1:I9"/>
  <sheetViews>
    <sheetView workbookViewId="0">
      <selection activeCell="C13" sqref="C13"/>
    </sheetView>
  </sheetViews>
  <sheetFormatPr baseColWidth="10" defaultColWidth="11.5546875" defaultRowHeight="14.4" x14ac:dyDescent="0.3"/>
  <cols>
    <col min="3" max="3" width="18.88671875" customWidth="1"/>
    <col min="6" max="6" width="39.88671875" style="2" customWidth="1"/>
    <col min="7" max="7" width="35.33203125" customWidth="1"/>
  </cols>
  <sheetData>
    <row r="1" spans="1:9" ht="21" x14ac:dyDescent="0.4">
      <c r="A1" s="1" t="s">
        <v>28</v>
      </c>
      <c r="I1" s="2"/>
    </row>
    <row r="2" spans="1:9" x14ac:dyDescent="0.3">
      <c r="I2" s="2"/>
    </row>
    <row r="3" spans="1:9" x14ac:dyDescent="0.3">
      <c r="I3" s="2"/>
    </row>
    <row r="4" spans="1:9" x14ac:dyDescent="0.3">
      <c r="A4" s="3" t="s">
        <v>6</v>
      </c>
      <c r="B4" s="3" t="s">
        <v>0</v>
      </c>
      <c r="C4" s="3" t="s">
        <v>8</v>
      </c>
      <c r="D4" s="3" t="s">
        <v>7</v>
      </c>
      <c r="E4" s="3" t="s">
        <v>27</v>
      </c>
      <c r="F4" s="4" t="s">
        <v>33</v>
      </c>
      <c r="G4" s="3" t="s">
        <v>29</v>
      </c>
      <c r="I4" s="2"/>
    </row>
    <row r="5" spans="1:9" x14ac:dyDescent="0.3">
      <c r="A5" s="5">
        <v>254297</v>
      </c>
      <c r="B5" s="5" t="s">
        <v>3</v>
      </c>
      <c r="C5" s="5" t="s">
        <v>10</v>
      </c>
      <c r="D5" s="5">
        <v>2019</v>
      </c>
      <c r="E5" s="5" t="s">
        <v>11</v>
      </c>
      <c r="F5" s="6">
        <v>205740</v>
      </c>
      <c r="G5" s="5"/>
    </row>
    <row r="6" spans="1:9" x14ac:dyDescent="0.3">
      <c r="A6" s="5">
        <v>297722</v>
      </c>
      <c r="B6" s="5" t="s">
        <v>3</v>
      </c>
      <c r="C6" s="5" t="s">
        <v>10</v>
      </c>
      <c r="D6" s="5">
        <v>2022</v>
      </c>
      <c r="E6" s="5" t="s">
        <v>11</v>
      </c>
      <c r="F6" s="6">
        <v>190500</v>
      </c>
      <c r="G6" s="5"/>
    </row>
    <row r="8" spans="1:9" x14ac:dyDescent="0.3">
      <c r="A8" t="s">
        <v>36</v>
      </c>
    </row>
    <row r="9" spans="1:9" ht="21" x14ac:dyDescent="0.4">
      <c r="A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FF5C-04FD-4C74-A153-3246A932E705}">
  <dimension ref="A1:I17"/>
  <sheetViews>
    <sheetView workbookViewId="0">
      <selection activeCell="B19" sqref="B19"/>
    </sheetView>
  </sheetViews>
  <sheetFormatPr baseColWidth="10" defaultColWidth="11.5546875" defaultRowHeight="14.4" x14ac:dyDescent="0.3"/>
  <cols>
    <col min="2" max="2" width="58.88671875" customWidth="1"/>
    <col min="3" max="3" width="18.6640625" customWidth="1"/>
    <col min="6" max="6" width="57.6640625" style="2" customWidth="1"/>
    <col min="7" max="7" width="75.109375" customWidth="1"/>
  </cols>
  <sheetData>
    <row r="1" spans="1:9" ht="21" x14ac:dyDescent="0.4">
      <c r="A1" s="1" t="s">
        <v>26</v>
      </c>
      <c r="I1" s="2"/>
    </row>
    <row r="2" spans="1:9" ht="21" x14ac:dyDescent="0.4">
      <c r="A2" s="1"/>
      <c r="I2" s="2"/>
    </row>
    <row r="3" spans="1:9" x14ac:dyDescent="0.3">
      <c r="A3" s="3" t="s">
        <v>6</v>
      </c>
      <c r="B3" s="3" t="s">
        <v>0</v>
      </c>
      <c r="C3" s="3" t="s">
        <v>8</v>
      </c>
      <c r="D3" s="3" t="s">
        <v>7</v>
      </c>
      <c r="E3" s="3" t="s">
        <v>27</v>
      </c>
      <c r="F3" s="4" t="s">
        <v>34</v>
      </c>
      <c r="G3" s="3" t="s">
        <v>29</v>
      </c>
      <c r="I3" s="2"/>
    </row>
    <row r="4" spans="1:9" x14ac:dyDescent="0.3">
      <c r="A4" s="5">
        <v>148953</v>
      </c>
      <c r="B4" s="5" t="s">
        <v>3</v>
      </c>
      <c r="C4" s="5" t="s">
        <v>26</v>
      </c>
      <c r="D4" s="5">
        <v>2012</v>
      </c>
      <c r="E4" s="5" t="s">
        <v>11</v>
      </c>
      <c r="F4" s="6">
        <v>118500</v>
      </c>
      <c r="G4" s="5"/>
    </row>
    <row r="7" spans="1:9" ht="21" x14ac:dyDescent="0.4">
      <c r="A7" s="1" t="s">
        <v>28</v>
      </c>
      <c r="I7" s="2"/>
    </row>
    <row r="8" spans="1:9" ht="14.4" customHeight="1" x14ac:dyDescent="0.4">
      <c r="A8" s="1"/>
      <c r="I8" s="2"/>
    </row>
    <row r="9" spans="1:9" x14ac:dyDescent="0.3">
      <c r="I9" s="2"/>
    </row>
    <row r="10" spans="1:9" x14ac:dyDescent="0.3">
      <c r="A10" s="3" t="s">
        <v>6</v>
      </c>
      <c r="B10" s="3" t="s">
        <v>0</v>
      </c>
      <c r="C10" s="3" t="s">
        <v>8</v>
      </c>
      <c r="D10" s="3" t="s">
        <v>7</v>
      </c>
      <c r="E10" s="3" t="s">
        <v>27</v>
      </c>
      <c r="F10" s="4" t="s">
        <v>33</v>
      </c>
      <c r="G10" s="3" t="s">
        <v>29</v>
      </c>
      <c r="I10" s="2"/>
    </row>
    <row r="11" spans="1:9" x14ac:dyDescent="0.3">
      <c r="A11" s="5">
        <v>144409</v>
      </c>
      <c r="B11" s="5" t="s">
        <v>9</v>
      </c>
      <c r="C11" s="5" t="s">
        <v>10</v>
      </c>
      <c r="D11" s="5">
        <v>2012</v>
      </c>
      <c r="E11" s="5" t="s">
        <v>11</v>
      </c>
      <c r="F11" s="6">
        <v>2576000</v>
      </c>
      <c r="G11" s="5"/>
    </row>
    <row r="12" spans="1:9" x14ac:dyDescent="0.3">
      <c r="A12" s="5">
        <v>203315</v>
      </c>
      <c r="B12" s="5" t="s">
        <v>12</v>
      </c>
      <c r="C12" s="5" t="s">
        <v>10</v>
      </c>
      <c r="D12" s="5">
        <v>2018</v>
      </c>
      <c r="E12" s="5" t="s">
        <v>11</v>
      </c>
      <c r="F12" s="6">
        <v>4262500</v>
      </c>
      <c r="G12" s="5"/>
    </row>
    <row r="13" spans="1:9" x14ac:dyDescent="0.3">
      <c r="A13" s="5">
        <v>338085</v>
      </c>
      <c r="B13" s="5" t="s">
        <v>14</v>
      </c>
      <c r="C13" s="5" t="s">
        <v>10</v>
      </c>
      <c r="D13" s="5">
        <v>2023</v>
      </c>
      <c r="E13" s="5" t="s">
        <v>11</v>
      </c>
      <c r="F13" s="6">
        <v>600000</v>
      </c>
      <c r="G13" s="5"/>
    </row>
    <row r="14" spans="1:9" x14ac:dyDescent="0.3">
      <c r="A14" s="5">
        <v>341252</v>
      </c>
      <c r="B14" s="5" t="s">
        <v>15</v>
      </c>
      <c r="C14" s="5" t="s">
        <v>19</v>
      </c>
      <c r="D14" s="5">
        <v>2025</v>
      </c>
      <c r="E14" s="5" t="s">
        <v>11</v>
      </c>
      <c r="F14" s="6">
        <v>3000000</v>
      </c>
      <c r="G14" s="5"/>
    </row>
    <row r="15" spans="1:9" x14ac:dyDescent="0.3">
      <c r="A15" s="5">
        <v>357265</v>
      </c>
      <c r="B15" s="5" t="s">
        <v>20</v>
      </c>
      <c r="C15" s="5" t="s">
        <v>10</v>
      </c>
      <c r="D15" s="5">
        <v>2024</v>
      </c>
      <c r="E15" s="5" t="s">
        <v>11</v>
      </c>
      <c r="F15" s="6">
        <v>210000</v>
      </c>
      <c r="G15" s="5"/>
    </row>
    <row r="17" spans="1:1" x14ac:dyDescent="0.3">
      <c r="A17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F3E9-D106-44B1-87E2-820BFF683FB1}">
  <dimension ref="A1:I22"/>
  <sheetViews>
    <sheetView workbookViewId="0">
      <selection activeCell="D9" sqref="D9"/>
    </sheetView>
  </sheetViews>
  <sheetFormatPr baseColWidth="10" defaultColWidth="11.5546875" defaultRowHeight="14.4" x14ac:dyDescent="0.3"/>
  <cols>
    <col min="2" max="2" width="51.109375" customWidth="1"/>
    <col min="3" max="3" width="13.44140625" customWidth="1"/>
    <col min="6" max="6" width="54.6640625" style="2" customWidth="1"/>
    <col min="7" max="7" width="69.6640625" customWidth="1"/>
  </cols>
  <sheetData>
    <row r="1" spans="1:9" ht="21" x14ac:dyDescent="0.4">
      <c r="A1" s="1" t="s">
        <v>26</v>
      </c>
      <c r="I1" s="2"/>
    </row>
    <row r="2" spans="1:9" ht="21" x14ac:dyDescent="0.4">
      <c r="A2" s="1"/>
      <c r="I2" s="2"/>
    </row>
    <row r="3" spans="1:9" x14ac:dyDescent="0.3">
      <c r="A3" s="3" t="s">
        <v>6</v>
      </c>
      <c r="B3" s="3" t="s">
        <v>0</v>
      </c>
      <c r="C3" s="3" t="s">
        <v>8</v>
      </c>
      <c r="D3" s="3" t="s">
        <v>7</v>
      </c>
      <c r="E3" s="3" t="s">
        <v>27</v>
      </c>
      <c r="F3" s="4" t="s">
        <v>34</v>
      </c>
      <c r="G3" s="3" t="s">
        <v>29</v>
      </c>
      <c r="I3" s="2"/>
    </row>
    <row r="4" spans="1:9" x14ac:dyDescent="0.3">
      <c r="A4" s="5">
        <v>146402</v>
      </c>
      <c r="B4" s="5" t="s">
        <v>18</v>
      </c>
      <c r="C4" s="5" t="s">
        <v>26</v>
      </c>
      <c r="D4" s="5">
        <v>2012</v>
      </c>
      <c r="E4" s="5" t="s">
        <v>11</v>
      </c>
      <c r="F4" s="6">
        <v>40000</v>
      </c>
      <c r="G4" s="5"/>
    </row>
    <row r="5" spans="1:9" x14ac:dyDescent="0.3">
      <c r="A5" s="5">
        <v>206658</v>
      </c>
      <c r="B5" s="5" t="s">
        <v>3</v>
      </c>
      <c r="C5" s="5" t="s">
        <v>26</v>
      </c>
      <c r="D5" s="5">
        <v>2018</v>
      </c>
      <c r="E5" s="5" t="s">
        <v>11</v>
      </c>
      <c r="F5" s="6">
        <v>221154</v>
      </c>
      <c r="G5" s="7"/>
    </row>
    <row r="6" spans="1:9" x14ac:dyDescent="0.3">
      <c r="A6" s="5">
        <v>357487</v>
      </c>
      <c r="B6" s="5" t="s">
        <v>21</v>
      </c>
      <c r="C6" s="5" t="s">
        <v>26</v>
      </c>
      <c r="D6" s="5">
        <v>2025</v>
      </c>
      <c r="E6" s="5" t="s">
        <v>11</v>
      </c>
      <c r="F6" s="6">
        <v>374080</v>
      </c>
      <c r="G6" s="5"/>
    </row>
    <row r="9" spans="1:9" ht="21" x14ac:dyDescent="0.4">
      <c r="A9" s="1" t="s">
        <v>28</v>
      </c>
      <c r="I9" s="2"/>
    </row>
    <row r="10" spans="1:9" ht="14.4" customHeight="1" x14ac:dyDescent="0.4">
      <c r="A10" s="1"/>
      <c r="I10" s="2"/>
    </row>
    <row r="11" spans="1:9" x14ac:dyDescent="0.3">
      <c r="I11" s="2"/>
    </row>
    <row r="12" spans="1:9" x14ac:dyDescent="0.3">
      <c r="A12" s="3" t="s">
        <v>6</v>
      </c>
      <c r="B12" s="3" t="s">
        <v>0</v>
      </c>
      <c r="C12" s="3" t="s">
        <v>8</v>
      </c>
      <c r="D12" s="3" t="s">
        <v>7</v>
      </c>
      <c r="E12" s="3" t="s">
        <v>27</v>
      </c>
      <c r="F12" s="4" t="s">
        <v>33</v>
      </c>
      <c r="G12" s="3" t="s">
        <v>29</v>
      </c>
      <c r="I12" s="2"/>
    </row>
    <row r="13" spans="1:9" x14ac:dyDescent="0.3">
      <c r="A13" s="5">
        <v>265130</v>
      </c>
      <c r="B13" s="5" t="s">
        <v>12</v>
      </c>
      <c r="C13" s="5" t="s">
        <v>10</v>
      </c>
      <c r="D13" s="5">
        <v>2020</v>
      </c>
      <c r="E13" s="5" t="s">
        <v>11</v>
      </c>
      <c r="F13" s="6">
        <v>628950</v>
      </c>
      <c r="G13" s="5"/>
    </row>
    <row r="14" spans="1:9" x14ac:dyDescent="0.3">
      <c r="A14" s="5">
        <v>266117</v>
      </c>
      <c r="B14" s="5" t="s">
        <v>22</v>
      </c>
      <c r="C14" s="5" t="s">
        <v>10</v>
      </c>
      <c r="D14" s="5">
        <v>2019</v>
      </c>
      <c r="E14" s="5" t="s">
        <v>11</v>
      </c>
      <c r="F14" s="6">
        <v>5396667</v>
      </c>
      <c r="G14" s="5"/>
    </row>
    <row r="15" spans="1:9" x14ac:dyDescent="0.3">
      <c r="A15" s="5">
        <v>292045</v>
      </c>
      <c r="B15" s="5" t="s">
        <v>23</v>
      </c>
      <c r="C15" s="5" t="s">
        <v>10</v>
      </c>
      <c r="D15" s="5">
        <v>2020</v>
      </c>
      <c r="E15" s="5" t="s">
        <v>13</v>
      </c>
      <c r="F15" s="6">
        <v>49836</v>
      </c>
      <c r="G15" s="5"/>
    </row>
    <row r="16" spans="1:9" x14ac:dyDescent="0.3">
      <c r="A16" s="5">
        <v>309051</v>
      </c>
      <c r="B16" s="5" t="s">
        <v>15</v>
      </c>
      <c r="C16" s="5" t="s">
        <v>10</v>
      </c>
      <c r="D16" s="5">
        <v>2023</v>
      </c>
      <c r="E16" s="5" t="s">
        <v>11</v>
      </c>
      <c r="F16" s="6">
        <v>3060000</v>
      </c>
      <c r="G16" s="5"/>
    </row>
    <row r="17" spans="1:7" x14ac:dyDescent="0.3">
      <c r="A17" s="5">
        <v>310016</v>
      </c>
      <c r="B17" s="5" t="s">
        <v>16</v>
      </c>
      <c r="C17" s="5" t="s">
        <v>10</v>
      </c>
      <c r="D17" s="5">
        <v>2022</v>
      </c>
      <c r="E17" s="5" t="s">
        <v>11</v>
      </c>
      <c r="F17" s="6">
        <v>205350</v>
      </c>
      <c r="G17" s="5"/>
    </row>
    <row r="18" spans="1:7" x14ac:dyDescent="0.3">
      <c r="A18" s="5">
        <v>322572</v>
      </c>
      <c r="B18" s="5" t="s">
        <v>17</v>
      </c>
      <c r="C18" s="5" t="s">
        <v>10</v>
      </c>
      <c r="D18" s="5">
        <v>2023</v>
      </c>
      <c r="E18" s="5" t="s">
        <v>11</v>
      </c>
      <c r="F18" s="6">
        <v>1270000</v>
      </c>
      <c r="G18" s="5"/>
    </row>
    <row r="19" spans="1:7" x14ac:dyDescent="0.3">
      <c r="A19" s="5">
        <v>322623</v>
      </c>
      <c r="B19" s="5" t="s">
        <v>17</v>
      </c>
      <c r="C19" s="5" t="s">
        <v>10</v>
      </c>
      <c r="D19" s="5">
        <v>2023</v>
      </c>
      <c r="E19" s="5" t="s">
        <v>11</v>
      </c>
      <c r="F19" s="6">
        <v>1328877</v>
      </c>
      <c r="G19" s="5"/>
    </row>
    <row r="20" spans="1:7" x14ac:dyDescent="0.3">
      <c r="A20" s="5">
        <v>326764</v>
      </c>
      <c r="B20" s="5" t="s">
        <v>24</v>
      </c>
      <c r="C20" s="5" t="s">
        <v>10</v>
      </c>
      <c r="D20" s="5">
        <v>2023</v>
      </c>
      <c r="E20" s="5" t="s">
        <v>13</v>
      </c>
      <c r="F20" s="6">
        <v>56334</v>
      </c>
      <c r="G20" s="5"/>
    </row>
    <row r="22" spans="1:7" x14ac:dyDescent="0.3">
      <c r="A22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7FA82-EDCB-4148-8CDF-5298803AA586}">
  <dimension ref="A1:I9"/>
  <sheetViews>
    <sheetView tabSelected="1" topLeftCell="A2" workbookViewId="0">
      <selection activeCell="F20" sqref="F20"/>
    </sheetView>
  </sheetViews>
  <sheetFormatPr baseColWidth="10" defaultColWidth="11.5546875" defaultRowHeight="14.4" x14ac:dyDescent="0.3"/>
  <cols>
    <col min="2" max="2" width="52.88671875" customWidth="1"/>
    <col min="3" max="3" width="37.109375" customWidth="1"/>
    <col min="6" max="6" width="54.44140625" style="2" customWidth="1"/>
    <col min="7" max="7" width="46.33203125" customWidth="1"/>
  </cols>
  <sheetData>
    <row r="1" spans="1:9" ht="21" x14ac:dyDescent="0.4">
      <c r="A1" s="1" t="s">
        <v>28</v>
      </c>
      <c r="I1" s="2"/>
    </row>
    <row r="2" spans="1:9" ht="14.4" customHeight="1" x14ac:dyDescent="0.4">
      <c r="A2" s="1"/>
      <c r="I2" s="2"/>
    </row>
    <row r="3" spans="1:9" x14ac:dyDescent="0.3">
      <c r="I3" s="2"/>
    </row>
    <row r="4" spans="1:9" x14ac:dyDescent="0.3">
      <c r="A4" s="3" t="s">
        <v>6</v>
      </c>
      <c r="B4" s="3" t="s">
        <v>0</v>
      </c>
      <c r="C4" s="3" t="s">
        <v>8</v>
      </c>
      <c r="D4" s="3" t="s">
        <v>7</v>
      </c>
      <c r="E4" s="3" t="s">
        <v>27</v>
      </c>
      <c r="F4" s="4" t="s">
        <v>33</v>
      </c>
      <c r="G4" s="3" t="s">
        <v>29</v>
      </c>
      <c r="I4" s="2"/>
    </row>
    <row r="5" spans="1:9" x14ac:dyDescent="0.3">
      <c r="A5" s="5">
        <v>308582</v>
      </c>
      <c r="B5" s="5" t="s">
        <v>25</v>
      </c>
      <c r="C5" s="5" t="s">
        <v>10</v>
      </c>
      <c r="D5" s="5">
        <v>2022</v>
      </c>
      <c r="E5" s="5" t="s">
        <v>11</v>
      </c>
      <c r="F5" s="6">
        <v>381000</v>
      </c>
      <c r="G5" s="5"/>
    </row>
    <row r="6" spans="1:9" x14ac:dyDescent="0.3">
      <c r="A6" s="5">
        <v>309951</v>
      </c>
      <c r="B6" s="5" t="s">
        <v>16</v>
      </c>
      <c r="C6" s="5" t="s">
        <v>10</v>
      </c>
      <c r="D6" s="5">
        <v>2022</v>
      </c>
      <c r="E6" s="5" t="s">
        <v>11</v>
      </c>
      <c r="F6" s="6">
        <v>202850</v>
      </c>
      <c r="G6" s="5"/>
    </row>
    <row r="7" spans="1:9" x14ac:dyDescent="0.3">
      <c r="A7" s="5">
        <v>337790</v>
      </c>
      <c r="B7" s="5" t="s">
        <v>17</v>
      </c>
      <c r="C7" s="5" t="s">
        <v>10</v>
      </c>
      <c r="D7" s="5">
        <v>2024</v>
      </c>
      <c r="E7" s="5" t="s">
        <v>11</v>
      </c>
      <c r="F7" s="6">
        <v>1017016</v>
      </c>
      <c r="G7" s="5"/>
    </row>
    <row r="9" spans="1:9" x14ac:dyDescent="0.3">
      <c r="A9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e1644-3635-4fa2-9fe6-4a9a01c08800">
      <Terms xmlns="http://schemas.microsoft.com/office/infopath/2007/PartnerControls"/>
    </lcf76f155ced4ddcb4097134ff3c332f>
    <TaxCatchAll xmlns="eadda6d1-e2b6-4937-9926-1d2319e4bff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ED4BD167F8648B365A6AC9560AD44" ma:contentTypeVersion="12" ma:contentTypeDescription="Crée un document." ma:contentTypeScope="" ma:versionID="c3de2b1b8bfd89ce9d018b2720f18f15">
  <xsd:schema xmlns:xsd="http://www.w3.org/2001/XMLSchema" xmlns:xs="http://www.w3.org/2001/XMLSchema" xmlns:p="http://schemas.microsoft.com/office/2006/metadata/properties" xmlns:ns2="d35e1644-3635-4fa2-9fe6-4a9a01c08800" xmlns:ns3="eadda6d1-e2b6-4937-9926-1d2319e4bffa" targetNamespace="http://schemas.microsoft.com/office/2006/metadata/properties" ma:root="true" ma:fieldsID="43da3851b77829841b5e1a0bf004813e" ns2:_="" ns3:_="">
    <xsd:import namespace="d35e1644-3635-4fa2-9fe6-4a9a01c08800"/>
    <xsd:import namespace="eadda6d1-e2b6-4937-9926-1d2319e4b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e1644-3635-4fa2-9fe6-4a9a01c088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01b6730f-d0bf-4065-910f-e3884cc5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da6d1-e2b6-4937-9926-1d2319e4bff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e8ed384-23e3-4fb7-bb09-77b2bb681e60}" ma:internalName="TaxCatchAll" ma:showField="CatchAllData" ma:web="eadda6d1-e2b6-4937-9926-1d2319e4b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54CBF9-7771-4E63-9AE7-5AA1D9477C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FF6559-5C29-4795-A8B5-4A803071399A}">
  <ds:schemaRefs>
    <ds:schemaRef ds:uri="eadda6d1-e2b6-4937-9926-1d2319e4bffa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d35e1644-3635-4fa2-9fe6-4a9a01c08800"/>
  </ds:schemaRefs>
</ds:datastoreItem>
</file>

<file path=customXml/itemProps3.xml><?xml version="1.0" encoding="utf-8"?>
<ds:datastoreItem xmlns:ds="http://schemas.openxmlformats.org/officeDocument/2006/customXml" ds:itemID="{54A14C6A-B5FB-4623-8F5C-AF5EC3624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e1644-3635-4fa2-9fe6-4a9a01c08800"/>
    <ds:schemaRef ds:uri="eadda6d1-e2b6-4937-9926-1d2319e4b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76b3e81-df9b-4246-95de-8424b570b191}" enabled="1" method="Standard" siteId="{196b8e58-0b06-4da7-9a08-642fdcb2323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Valerie Orsat</vt:lpstr>
      <vt:lpstr>Chandra Madramootoo</vt:lpstr>
      <vt:lpstr>Matthew Joseph Kinsella</vt:lpstr>
      <vt:lpstr>Salwa Karboune</vt:lpstr>
      <vt:lpstr>Jan Franklin Adamowski</vt:lpstr>
      <vt:lpstr>Viacheslav Adamchuk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Raphaëlle Dupras-Leduc</cp:lastModifiedBy>
  <dcterms:created xsi:type="dcterms:W3CDTF">2026-06-01T19:49:33Z</dcterms:created>
  <dcterms:modified xsi:type="dcterms:W3CDTF">2026-07-09T13:46:39Z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0x01010099CED4BD167F8648B365A6AC9560AD44</vt:lpwstr>
  </property>
  <property fmtid="{D5CDD505-2E9C-101B-9397-08002B2CF9AE}" pid="3" name="MediaServiceImageTags">
    <vt:lpwstr/>
  </property>
</Properties>
</file>